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Með upplýsingur" sheetId="1" r:id="rId1"/>
    <sheet name="Án upplýsingar" sheetId="2" r:id="rId2"/>
    <sheet name="Sheet3" sheetId="3" r:id="rId3"/>
  </sheets>
  <externalReferences>
    <externalReference r:id="rId6"/>
  </externalReferences>
  <definedNames>
    <definedName name="_xlnm.Print_Titles" localSheetId="1">'Án upplýsingar'!$1:$2</definedName>
  </definedNames>
  <calcPr fullCalcOnLoad="1"/>
</workbook>
</file>

<file path=xl/comments1.xml><?xml version="1.0" encoding="utf-8"?>
<comments xmlns="http://schemas.openxmlformats.org/spreadsheetml/2006/main">
  <authors>
    <author>FEL</author>
  </authors>
  <commentList>
    <comment ref="D4" authorId="0">
      <text>
        <r>
          <rPr>
            <b/>
            <sz val="8"/>
            <rFont val="Tahoma"/>
            <family val="0"/>
          </rPr>
          <t>Fækkun íbúa frá árinu  2003 til 2007 umfram 1,5% og fækkun umfram 9 íbúa</t>
        </r>
      </text>
    </comment>
  </commentList>
</comments>
</file>

<file path=xl/sharedStrings.xml><?xml version="1.0" encoding="utf-8"?>
<sst xmlns="http://schemas.openxmlformats.org/spreadsheetml/2006/main" count="181" uniqueCount="98">
  <si>
    <t>Útreikningur framlaga vegna íbúafækkunar</t>
  </si>
  <si>
    <t>Heildarframlag</t>
  </si>
  <si>
    <t>Skilyrði</t>
  </si>
  <si>
    <t>Fjöldi svf. sem uppf. skilyrði</t>
  </si>
  <si>
    <t xml:space="preserve"> </t>
  </si>
  <si>
    <t>Fjöldi íbúa í þeim svf.</t>
  </si>
  <si>
    <t>Svf. nr.</t>
  </si>
  <si>
    <t>Sveitarfélag</t>
  </si>
  <si>
    <t>Breyting á fjölda íbúa frá 2002-2007</t>
  </si>
  <si>
    <t>Útsvar 2008</t>
  </si>
  <si>
    <t>Fjöldi íbúa 2007</t>
  </si>
  <si>
    <t>Breytur fyrir útreikning</t>
  </si>
  <si>
    <t>0000</t>
  </si>
  <si>
    <t>Reykjavíkurborg</t>
  </si>
  <si>
    <t>Kópavogsbær</t>
  </si>
  <si>
    <t>Seltjarnarneskaupstaður</t>
  </si>
  <si>
    <t>Garðabær</t>
  </si>
  <si>
    <t>Hafnarfjarðarkaupstaður</t>
  </si>
  <si>
    <t>Sveitarfélagið Álftanes</t>
  </si>
  <si>
    <t>Mosfellsbær</t>
  </si>
  <si>
    <t>Kjósarhreppur</t>
  </si>
  <si>
    <t>Reykjanesbær</t>
  </si>
  <si>
    <t>Grindavíkurkaupstaður</t>
  </si>
  <si>
    <t>Sandgerðisbær</t>
  </si>
  <si>
    <t>Sveitarfélagið Garður</t>
  </si>
  <si>
    <t>Sveitarfélagið Vogar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</si>
  <si>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</si>
  <si>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</si>
  <si>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</si>
  <si>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</si>
  <si>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</si>
  <si>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</si>
  <si>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</si>
  <si>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</si>
  <si>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</si>
  <si>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</si>
  <si>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</si>
  <si>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</si>
  <si>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</si>
  <si>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</si>
  <si>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</si>
  <si>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</si>
  <si>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</si>
  <si>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</si>
  <si>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</si>
  <si>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Strandabyggð</t>
  </si>
  <si>
    <t>Sveitarfélagið Skagafjörður</t>
  </si>
  <si>
    <t>Húnaþing vestra</t>
  </si>
  <si>
    <t xml:space="preserve">Blönduósbær 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</si>
  <si>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</si>
  <si>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</si>
  <si>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</si>
  <si>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</si>
  <si>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</si>
  <si>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</si>
  <si>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</si>
  <si>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</si>
  <si>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Grímseyjarhreppur</t>
  </si>
  <si>
    <t>Arnarneshreppur</t>
  </si>
  <si>
    <t>Eyjafjarðarsveit</t>
  </si>
  <si>
    <t>Hörgárbyggð</t>
  </si>
  <si>
    <t>Svalbarðsstrandarhreppur</t>
  </si>
  <si>
    <t>Grýtubakkahreppur</t>
  </si>
  <si>
    <t>Skútustaðahreppur</t>
  </si>
  <si>
    <t>Aðaldælahreppur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</si>
  <si>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</si>
  <si>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</si>
  <si>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</si>
  <si>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</si>
  <si>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</si>
  <si>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</si>
  <si>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</si>
  <si>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</si>
  <si>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</si>
  <si>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</si>
  <si>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</si>
  <si>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</si>
  <si>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</si>
  <si>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</si>
  <si>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</si>
  <si>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</si>
  <si>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</si>
  <si>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</si>
  <si>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</si>
  <si>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</si>
  <si>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</si>
  <si>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</si>
  <si>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</si>
  <si>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</si>
  <si>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</si>
  <si>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</si>
  <si>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</si>
  <si>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Landið allt</t>
  </si>
  <si>
    <t>Breyting % á fjölda íbúa frá 2002-2007</t>
  </si>
  <si>
    <t>Skiptitölur:</t>
  </si>
  <si>
    <t>Framlag</t>
  </si>
  <si>
    <t xml:space="preserve">Vegna íbúafækkunar sbr. 2.  gr. </t>
  </si>
  <si>
    <t>Áætlaður fjöldi íbúa  1. des. 2007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</si>
</sst>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#,##0.0"/>
    <numFmt numFmtId="166" formatCode="#,##0_ ;[Red]\-#,##0\ 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i/>
      <sz val="10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3" fontId="4" fillId="2" borderId="0" xfId="0" applyNumberFormat="1" applyFont="1" applyFill="1" applyAlignment="1">
      <alignment/>
    </xf>
    <xf numFmtId="3" fontId="4" fillId="2" borderId="0" xfId="19" applyNumberFormat="1" applyFont="1" applyFill="1" applyAlignment="1">
      <alignment/>
    </xf>
    <xf numFmtId="0" fontId="8" fillId="2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0" fontId="4" fillId="3" borderId="0" xfId="19" applyNumberFormat="1" applyFont="1" applyFill="1" applyAlignment="1">
      <alignment/>
    </xf>
    <xf numFmtId="1" fontId="4" fillId="2" borderId="0" xfId="19" applyNumberFormat="1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0" fontId="3" fillId="2" borderId="0" xfId="19" applyNumberFormat="1" applyFont="1" applyFill="1" applyBorder="1" applyAlignment="1">
      <alignment horizontal="right"/>
    </xf>
    <xf numFmtId="166" fontId="3" fillId="2" borderId="0" xfId="19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10" fontId="3" fillId="4" borderId="0" xfId="19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10" fontId="3" fillId="2" borderId="4" xfId="19" applyNumberFormat="1" applyFont="1" applyFill="1" applyBorder="1" applyAlignment="1">
      <alignment horizontal="right"/>
    </xf>
    <xf numFmtId="166" fontId="3" fillId="2" borderId="4" xfId="19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10" fontId="3" fillId="4" borderId="4" xfId="19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166" fontId="3" fillId="2" borderId="7" xfId="19" applyNumberFormat="1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10" fontId="3" fillId="4" borderId="7" xfId="19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left"/>
    </xf>
    <xf numFmtId="3" fontId="4" fillId="2" borderId="7" xfId="19" applyNumberFormat="1" applyFont="1" applyFill="1" applyBorder="1" applyAlignment="1">
      <alignment/>
    </xf>
    <xf numFmtId="1" fontId="4" fillId="2" borderId="7" xfId="19" applyNumberFormat="1" applyFont="1" applyFill="1" applyBorder="1" applyAlignment="1">
      <alignment/>
    </xf>
    <xf numFmtId="3" fontId="8" fillId="2" borderId="7" xfId="19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4" fontId="4" fillId="2" borderId="7" xfId="19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0" fontId="4" fillId="3" borderId="0" xfId="19" applyNumberFormat="1" applyFont="1" applyFill="1" applyAlignment="1">
      <alignment horizontal="right"/>
    </xf>
    <xf numFmtId="1" fontId="4" fillId="3" borderId="0" xfId="19" applyNumberFormat="1" applyFont="1" applyFill="1" applyAlignment="1">
      <alignment horizontal="right"/>
    </xf>
    <xf numFmtId="0" fontId="4" fillId="5" borderId="4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57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2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254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2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204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1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633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10joto\LOCALS~1\Temp\notes6030C8\Aukaframlag%202008-1-2hv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búaþróun"/>
      <sheetName val="LAUV"/>
      <sheetName val="US07"/>
      <sheetName val="Útsvarprósentur"/>
      <sheetName val="Stofnar"/>
      <sheetName val="Fststofn"/>
      <sheetName val="Tekjur"/>
      <sheetName val="UtsvstSmb"/>
      <sheetName val="Tekjur2006"/>
      <sheetName val="Íbúafj"/>
      <sheetName val="utsvar"/>
      <sheetName val="FJK"/>
      <sheetName val="Fjolkj"/>
      <sheetName val="Úthlvþróunarútsvars"/>
      <sheetName val="Úthlvibuafækkunar"/>
      <sheetName val="Utanvxt"/>
      <sheetName val="Samein"/>
      <sheetName val="Kjarnar"/>
      <sheetName val="Úthlutun framlaga samtals"/>
    </sheetNames>
    <sheetDataSet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</row>
        <row r="2">
          <cell r="A2" t="str">
            <v>Útsvarsprósentur sveitarfélaga</v>
          </cell>
        </row>
        <row r="3">
          <cell r="C3">
            <v>0.1303</v>
          </cell>
          <cell r="D3">
            <v>0.1303</v>
          </cell>
        </row>
        <row r="4">
          <cell r="A4" t="str">
            <v>Fjöldi sveitarfélaga</v>
          </cell>
          <cell r="C4">
            <v>102</v>
          </cell>
          <cell r="D4">
            <v>103</v>
          </cell>
          <cell r="G4">
            <v>79</v>
          </cell>
          <cell r="H4">
            <v>79</v>
          </cell>
        </row>
        <row r="5">
          <cell r="A5" t="str">
            <v>Fjöldi sveitarfélaga með hámarksútsvar</v>
          </cell>
          <cell r="C5">
            <v>72</v>
          </cell>
          <cell r="D5">
            <v>74</v>
          </cell>
          <cell r="G5">
            <v>61</v>
          </cell>
          <cell r="H5">
            <v>63</v>
          </cell>
        </row>
        <row r="7">
          <cell r="C7">
            <v>2005</v>
          </cell>
          <cell r="D7">
            <v>2006</v>
          </cell>
          <cell r="G7">
            <v>2007</v>
          </cell>
          <cell r="H7">
            <v>2008</v>
          </cell>
        </row>
        <row r="8">
          <cell r="A8" t="str">
            <v>0000</v>
          </cell>
          <cell r="B8" t="str">
            <v>Reykjavíkurborg</v>
          </cell>
          <cell r="C8">
            <v>0.1303</v>
          </cell>
          <cell r="D8">
            <v>0.1303</v>
          </cell>
          <cell r="E8" t="str">
            <v>0000</v>
          </cell>
          <cell r="F8" t="str">
            <v>Reykjavíkurborg</v>
          </cell>
          <cell r="G8">
            <v>0.1303</v>
          </cell>
          <cell r="H8">
            <v>0.1303</v>
          </cell>
        </row>
        <row r="9">
          <cell r="A9">
            <v>1000</v>
          </cell>
          <cell r="B9" t="str">
            <v>Kópavogsbær</v>
          </cell>
          <cell r="C9">
            <v>0.1303</v>
          </cell>
          <cell r="D9">
            <v>0.1303</v>
          </cell>
          <cell r="E9">
            <v>1000</v>
          </cell>
          <cell r="F9" t="str">
            <v>Kópavogsbær</v>
          </cell>
          <cell r="G9">
            <v>0.1303</v>
          </cell>
          <cell r="H9">
            <v>0.1303</v>
          </cell>
        </row>
        <row r="10">
          <cell r="A10">
            <v>1100</v>
          </cell>
          <cell r="B10" t="str">
            <v>Seltjarnarneskaupstaður</v>
          </cell>
          <cell r="C10">
            <v>0.1246</v>
          </cell>
          <cell r="D10">
            <v>0.1235</v>
          </cell>
          <cell r="E10">
            <v>1100</v>
          </cell>
          <cell r="F10" t="str">
            <v>Seltjarnarneskaupstaður</v>
          </cell>
          <cell r="G10">
            <v>0.1235</v>
          </cell>
          <cell r="H10">
            <v>0.121</v>
          </cell>
        </row>
        <row r="11">
          <cell r="A11">
            <v>1300</v>
          </cell>
          <cell r="B11" t="str">
            <v>Garðabær</v>
          </cell>
          <cell r="C11">
            <v>0.1246</v>
          </cell>
          <cell r="D11">
            <v>0.1246</v>
          </cell>
          <cell r="E11">
            <v>1300</v>
          </cell>
          <cell r="F11" t="str">
            <v>Garðabær</v>
          </cell>
          <cell r="G11">
            <v>0.1246</v>
          </cell>
          <cell r="H11">
            <v>0.1246</v>
          </cell>
        </row>
        <row r="12">
          <cell r="A12">
            <v>1400</v>
          </cell>
          <cell r="B12" t="str">
            <v>Hafnarfjarðarkaupstaður</v>
          </cell>
          <cell r="C12">
            <v>0.1303</v>
          </cell>
          <cell r="D12">
            <v>0.1303</v>
          </cell>
          <cell r="E12">
            <v>1400</v>
          </cell>
          <cell r="F12" t="str">
            <v>Hafnarfjarðarkaupstaður</v>
          </cell>
          <cell r="G12">
            <v>0.1303</v>
          </cell>
          <cell r="H12">
            <v>0.1303</v>
          </cell>
        </row>
        <row r="13">
          <cell r="A13">
            <v>1603</v>
          </cell>
          <cell r="B13" t="str">
            <v>Bessastaðahreppur</v>
          </cell>
          <cell r="C13">
            <v>0.1303</v>
          </cell>
          <cell r="D13">
            <v>0.1303</v>
          </cell>
          <cell r="E13">
            <v>1603</v>
          </cell>
          <cell r="F13" t="str">
            <v>Sveitarfélagið Álftanes</v>
          </cell>
          <cell r="G13">
            <v>0.1303</v>
          </cell>
          <cell r="H13">
            <v>0.1303</v>
          </cell>
        </row>
        <row r="14">
          <cell r="A14">
            <v>1604</v>
          </cell>
          <cell r="B14" t="str">
            <v>Mosfellsbær</v>
          </cell>
          <cell r="C14">
            <v>0.1294</v>
          </cell>
          <cell r="D14">
            <v>0.1294</v>
          </cell>
          <cell r="E14">
            <v>1604</v>
          </cell>
          <cell r="F14" t="str">
            <v>Mosfellsbær</v>
          </cell>
          <cell r="G14">
            <v>0.1294</v>
          </cell>
          <cell r="H14">
            <v>0.1294</v>
          </cell>
        </row>
        <row r="15">
          <cell r="A15">
            <v>1606</v>
          </cell>
          <cell r="B15" t="str">
            <v>Kjósarhreppur</v>
          </cell>
          <cell r="C15">
            <v>0.1303</v>
          </cell>
          <cell r="D15">
            <v>0.1303</v>
          </cell>
          <cell r="E15">
            <v>1606</v>
          </cell>
          <cell r="F15" t="str">
            <v>Kjósarhreppur</v>
          </cell>
          <cell r="G15">
            <v>0.1303</v>
          </cell>
          <cell r="H15">
            <v>0.1253</v>
          </cell>
        </row>
        <row r="16">
          <cell r="A16">
            <v>2000</v>
          </cell>
          <cell r="B16" t="str">
            <v>Reykjanesbær</v>
          </cell>
          <cell r="C16">
            <v>0.127</v>
          </cell>
          <cell r="D16">
            <v>0.127</v>
          </cell>
          <cell r="E16">
            <v>2000</v>
          </cell>
          <cell r="F16" t="str">
            <v>Reykjanesbær</v>
          </cell>
          <cell r="G16">
            <v>0.127</v>
          </cell>
          <cell r="H16">
            <v>0.127</v>
          </cell>
        </row>
        <row r="17">
          <cell r="A17">
            <v>2300</v>
          </cell>
          <cell r="B17" t="str">
            <v>Grindavíkurkaupstaður</v>
          </cell>
          <cell r="C17">
            <v>0.1303</v>
          </cell>
          <cell r="D17">
            <v>0.1303</v>
          </cell>
          <cell r="E17">
            <v>2300</v>
          </cell>
          <cell r="F17" t="str">
            <v>Grindavíkurkaupstaður</v>
          </cell>
          <cell r="G17">
            <v>0.1303</v>
          </cell>
          <cell r="H17">
            <v>0.1303</v>
          </cell>
        </row>
        <row r="18">
          <cell r="A18">
            <v>2503</v>
          </cell>
          <cell r="B18" t="str">
            <v>Sandgerðisbær</v>
          </cell>
          <cell r="C18">
            <v>0.127</v>
          </cell>
          <cell r="D18">
            <v>0.127</v>
          </cell>
          <cell r="E18">
            <v>2503</v>
          </cell>
          <cell r="F18" t="str">
            <v>Sandgerðisbær</v>
          </cell>
          <cell r="G18">
            <v>0.127</v>
          </cell>
          <cell r="H18">
            <v>0.127</v>
          </cell>
        </row>
        <row r="19">
          <cell r="A19">
            <v>2504</v>
          </cell>
          <cell r="B19" t="str">
            <v>Sveitarfélagið Garður</v>
          </cell>
          <cell r="C19">
            <v>0.127</v>
          </cell>
          <cell r="D19">
            <v>0.127</v>
          </cell>
          <cell r="E19">
            <v>2504</v>
          </cell>
          <cell r="F19" t="str">
            <v>Sveitarfélagið Garður</v>
          </cell>
          <cell r="G19">
            <v>0.1303</v>
          </cell>
          <cell r="H19">
            <v>0.1303</v>
          </cell>
        </row>
        <row r="20">
          <cell r="A20">
            <v>2506</v>
          </cell>
          <cell r="B20" t="str">
            <v>Sveitarfélagið Vogar</v>
          </cell>
          <cell r="C20">
            <v>0.1303</v>
          </cell>
          <cell r="D20">
            <v>0.1303</v>
          </cell>
          <cell r="E20">
            <v>2506</v>
          </cell>
          <cell r="F20" t="str">
            <v>Sveitarfélagið Vogar</v>
          </cell>
          <cell r="G20">
            <v>0.1303</v>
          </cell>
          <cell r="H20">
            <v>0.1303</v>
          </cell>
        </row>
        <row r="21">
          <cell r="A21">
            <v>3000</v>
          </cell>
          <cell r="B21" t="str">
            <v>Akraneskaupstaður</v>
          </cell>
          <cell r="C21">
            <v>0.1303</v>
          </cell>
          <cell r="D21">
            <v>0.1303</v>
          </cell>
          <cell r="E21">
            <v>3000</v>
          </cell>
          <cell r="F21" t="str">
            <v>Akraneskaupstaður</v>
          </cell>
          <cell r="G21">
            <v>0.1303</v>
          </cell>
          <cell r="H21">
            <v>0.1303</v>
          </cell>
        </row>
        <row r="22">
          <cell r="A22">
            <v>3501</v>
          </cell>
          <cell r="B22" t="str">
            <v>Hvalfjarðarstrandarhreppur</v>
          </cell>
          <cell r="C22">
            <v>0.1124</v>
          </cell>
          <cell r="D22">
            <v>0.1161</v>
          </cell>
        </row>
        <row r="23">
          <cell r="A23">
            <v>3502</v>
          </cell>
          <cell r="B23" t="str">
            <v>Skilmannahreppur</v>
          </cell>
          <cell r="C23">
            <v>0.1124</v>
          </cell>
          <cell r="D23">
            <v>0.1161</v>
          </cell>
        </row>
        <row r="24">
          <cell r="A24">
            <v>3503</v>
          </cell>
          <cell r="B24" t="str">
            <v>Innri-Akraneshreppur</v>
          </cell>
          <cell r="C24">
            <v>0.1285</v>
          </cell>
          <cell r="D24">
            <v>0.1161</v>
          </cell>
        </row>
        <row r="25">
          <cell r="A25">
            <v>3504</v>
          </cell>
          <cell r="B25" t="str">
            <v>Leirár- og Melahreppur</v>
          </cell>
          <cell r="C25">
            <v>0.1303</v>
          </cell>
          <cell r="D25">
            <v>0.1161</v>
          </cell>
        </row>
        <row r="26">
          <cell r="A26">
            <v>3506</v>
          </cell>
          <cell r="B26" t="str">
            <v>Skorradalshreppur</v>
          </cell>
          <cell r="C26">
            <v>0.1124</v>
          </cell>
          <cell r="D26">
            <v>0.1124</v>
          </cell>
          <cell r="E26">
            <v>3506</v>
          </cell>
          <cell r="F26" t="str">
            <v>Skorradalshreppur</v>
          </cell>
          <cell r="G26">
            <v>0.1124</v>
          </cell>
          <cell r="H26">
            <v>0.1124</v>
          </cell>
        </row>
        <row r="27">
          <cell r="A27">
            <v>3510</v>
          </cell>
          <cell r="B27" t="str">
            <v>Borgarfjarðarsveit</v>
          </cell>
          <cell r="C27">
            <v>0.1303</v>
          </cell>
          <cell r="D27">
            <v>0.1303</v>
          </cell>
        </row>
        <row r="28">
          <cell r="A28">
            <v>3511</v>
          </cell>
          <cell r="E28">
            <v>3511</v>
          </cell>
          <cell r="F28" t="str">
            <v>Hvalfjarðarsveit</v>
          </cell>
          <cell r="G28">
            <v>0.1161</v>
          </cell>
          <cell r="H28">
            <v>0.1161</v>
          </cell>
        </row>
        <row r="29">
          <cell r="A29">
            <v>3601</v>
          </cell>
          <cell r="B29" t="str">
            <v>Hvítársíðuhreppur</v>
          </cell>
          <cell r="C29">
            <v>0.1303</v>
          </cell>
          <cell r="D29">
            <v>0.1303</v>
          </cell>
        </row>
        <row r="30">
          <cell r="A30">
            <v>3609</v>
          </cell>
          <cell r="B30" t="str">
            <v>Borgarbyggð</v>
          </cell>
          <cell r="C30">
            <v>0.1303</v>
          </cell>
          <cell r="D30">
            <v>0.1303</v>
          </cell>
          <cell r="E30">
            <v>3609</v>
          </cell>
          <cell r="F30" t="str">
            <v>Borgarbyggð</v>
          </cell>
          <cell r="G30">
            <v>0.1303</v>
          </cell>
          <cell r="H30">
            <v>0.1303</v>
          </cell>
        </row>
        <row r="31">
          <cell r="A31">
            <v>3701</v>
          </cell>
          <cell r="B31" t="str">
            <v>Kolbeinsstaðahreppur</v>
          </cell>
          <cell r="C31">
            <v>0.122</v>
          </cell>
          <cell r="D31">
            <v>0.1303</v>
          </cell>
        </row>
        <row r="32">
          <cell r="A32">
            <v>3709</v>
          </cell>
          <cell r="B32" t="str">
            <v>Grundarfjarðarbær</v>
          </cell>
          <cell r="C32">
            <v>0.1303</v>
          </cell>
          <cell r="D32">
            <v>0.1303</v>
          </cell>
          <cell r="E32">
            <v>3709</v>
          </cell>
          <cell r="F32" t="str">
            <v>Grundarfjarðarbær</v>
          </cell>
          <cell r="G32">
            <v>0.1303</v>
          </cell>
          <cell r="H32">
            <v>0.1303</v>
          </cell>
        </row>
        <row r="33">
          <cell r="A33">
            <v>3710</v>
          </cell>
          <cell r="B33" t="str">
            <v>Helgafellssveit</v>
          </cell>
          <cell r="C33">
            <v>0.1124</v>
          </cell>
          <cell r="D33">
            <v>0.1124</v>
          </cell>
          <cell r="E33">
            <v>3710</v>
          </cell>
          <cell r="F33" t="str">
            <v>Helgafellssveit</v>
          </cell>
          <cell r="G33">
            <v>0.1124</v>
          </cell>
          <cell r="H33">
            <v>0.1124</v>
          </cell>
        </row>
        <row r="34">
          <cell r="A34">
            <v>3711</v>
          </cell>
          <cell r="B34" t="str">
            <v>Stykkishólmsbær</v>
          </cell>
          <cell r="C34">
            <v>0.1303</v>
          </cell>
          <cell r="D34">
            <v>0.1303</v>
          </cell>
          <cell r="E34">
            <v>3711</v>
          </cell>
          <cell r="F34" t="str">
            <v>Stykkishólmsbær</v>
          </cell>
          <cell r="G34">
            <v>0.1303</v>
          </cell>
          <cell r="H34">
            <v>0.1303</v>
          </cell>
        </row>
        <row r="35">
          <cell r="A35">
            <v>3713</v>
          </cell>
          <cell r="B35" t="str">
            <v>Eyja- og Miklaholtshreppur</v>
          </cell>
          <cell r="C35">
            <v>0.128</v>
          </cell>
          <cell r="D35">
            <v>0.128</v>
          </cell>
          <cell r="E35">
            <v>3713</v>
          </cell>
          <cell r="F35" t="str">
            <v>Eyja- og Miklaholtshreppur</v>
          </cell>
          <cell r="G35">
            <v>0.128</v>
          </cell>
          <cell r="H35">
            <v>0.128</v>
          </cell>
        </row>
        <row r="36">
          <cell r="A36">
            <v>3714</v>
          </cell>
          <cell r="B36" t="str">
            <v>Snæfellsbær</v>
          </cell>
          <cell r="C36">
            <v>0.1303</v>
          </cell>
          <cell r="D36">
            <v>0.1303</v>
          </cell>
          <cell r="E36">
            <v>3714</v>
          </cell>
          <cell r="F36" t="str">
            <v>Snæfellsbær</v>
          </cell>
          <cell r="G36">
            <v>0.1303</v>
          </cell>
          <cell r="H36">
            <v>0.1303</v>
          </cell>
        </row>
        <row r="37">
          <cell r="A37">
            <v>3809</v>
          </cell>
          <cell r="B37" t="str">
            <v>Saurbæjarhreppur</v>
          </cell>
          <cell r="C37">
            <v>0.1303</v>
          </cell>
          <cell r="D37">
            <v>0.1303</v>
          </cell>
        </row>
        <row r="38">
          <cell r="A38">
            <v>3811</v>
          </cell>
          <cell r="B38" t="str">
            <v>Dalabyggð</v>
          </cell>
          <cell r="C38">
            <v>0.13</v>
          </cell>
          <cell r="D38">
            <v>0.1303</v>
          </cell>
          <cell r="E38">
            <v>3811</v>
          </cell>
          <cell r="F38" t="str">
            <v>Dalabyggð</v>
          </cell>
          <cell r="G38">
            <v>0.1303</v>
          </cell>
          <cell r="H38">
            <v>0.1303</v>
          </cell>
        </row>
        <row r="39">
          <cell r="A39">
            <v>4100</v>
          </cell>
          <cell r="B39" t="str">
            <v>Bolungarvíkurkaupstaður</v>
          </cell>
          <cell r="C39">
            <v>0.1303</v>
          </cell>
          <cell r="D39">
            <v>0.1303</v>
          </cell>
          <cell r="E39">
            <v>4100</v>
          </cell>
          <cell r="F39" t="str">
            <v>Bolungarvíkurkaupstaður</v>
          </cell>
          <cell r="G39">
            <v>0.1303</v>
          </cell>
          <cell r="H39">
            <v>0.1303</v>
          </cell>
        </row>
        <row r="40">
          <cell r="A40">
            <v>4200</v>
          </cell>
          <cell r="B40" t="str">
            <v>Ísafjarðarbær</v>
          </cell>
          <cell r="C40">
            <v>0.1303</v>
          </cell>
          <cell r="D40">
            <v>0.1303</v>
          </cell>
          <cell r="E40">
            <v>4200</v>
          </cell>
          <cell r="F40" t="str">
            <v>Ísafjarðarbær</v>
          </cell>
          <cell r="G40">
            <v>0.1303</v>
          </cell>
          <cell r="H40">
            <v>0.1303</v>
          </cell>
        </row>
        <row r="41">
          <cell r="A41">
            <v>4502</v>
          </cell>
          <cell r="B41" t="str">
            <v>Reykhólahreppur</v>
          </cell>
          <cell r="C41">
            <v>0.1303</v>
          </cell>
          <cell r="D41">
            <v>0.1303</v>
          </cell>
          <cell r="E41">
            <v>4502</v>
          </cell>
          <cell r="F41" t="str">
            <v>Reykhólahreppur</v>
          </cell>
          <cell r="G41">
            <v>0.1303</v>
          </cell>
          <cell r="H41">
            <v>0.1303</v>
          </cell>
        </row>
        <row r="42">
          <cell r="A42">
            <v>4604</v>
          </cell>
          <cell r="B42" t="str">
            <v>Tálknafjarðarhreppur</v>
          </cell>
          <cell r="C42">
            <v>0.1303</v>
          </cell>
          <cell r="D42">
            <v>0.1303</v>
          </cell>
          <cell r="E42">
            <v>4604</v>
          </cell>
          <cell r="F42" t="str">
            <v>Tálknafjarðarhreppur</v>
          </cell>
          <cell r="G42">
            <v>0.1303</v>
          </cell>
          <cell r="H42">
            <v>0.1303</v>
          </cell>
        </row>
        <row r="43">
          <cell r="A43">
            <v>4607</v>
          </cell>
          <cell r="B43" t="str">
            <v>Vesturbyggð</v>
          </cell>
          <cell r="C43">
            <v>0.1303</v>
          </cell>
          <cell r="D43">
            <v>0.1303</v>
          </cell>
          <cell r="E43">
            <v>4607</v>
          </cell>
          <cell r="F43" t="str">
            <v>Vesturbyggð</v>
          </cell>
          <cell r="G43">
            <v>0.1303</v>
          </cell>
          <cell r="H43">
            <v>0.1303</v>
          </cell>
        </row>
        <row r="44">
          <cell r="A44">
            <v>4803</v>
          </cell>
          <cell r="B44" t="str">
            <v>Súðavíkurhreppur</v>
          </cell>
          <cell r="C44">
            <v>0.1303</v>
          </cell>
          <cell r="D44">
            <v>0.1303</v>
          </cell>
          <cell r="E44">
            <v>4803</v>
          </cell>
          <cell r="F44" t="str">
            <v>Súðavíkurhreppur</v>
          </cell>
          <cell r="G44">
            <v>0.1303</v>
          </cell>
          <cell r="H44">
            <v>0.1303</v>
          </cell>
        </row>
        <row r="45">
          <cell r="A45">
            <v>4901</v>
          </cell>
          <cell r="B45" t="str">
            <v>Árneshreppur</v>
          </cell>
          <cell r="C45">
            <v>0.1303</v>
          </cell>
          <cell r="D45">
            <v>0.1303</v>
          </cell>
          <cell r="E45">
            <v>4901</v>
          </cell>
          <cell r="F45" t="str">
            <v>Árneshreppur</v>
          </cell>
          <cell r="G45">
            <v>0.1303</v>
          </cell>
          <cell r="H45">
            <v>0.1303</v>
          </cell>
        </row>
        <row r="46">
          <cell r="A46">
            <v>4902</v>
          </cell>
          <cell r="B46" t="str">
            <v>Kaldrananeshreppur</v>
          </cell>
          <cell r="C46">
            <v>0.1303</v>
          </cell>
          <cell r="D46">
            <v>0.1303</v>
          </cell>
          <cell r="E46">
            <v>4902</v>
          </cell>
          <cell r="F46" t="str">
            <v>Kaldrananeshreppur</v>
          </cell>
          <cell r="G46">
            <v>0.1303</v>
          </cell>
          <cell r="H46">
            <v>0.1303</v>
          </cell>
        </row>
        <row r="47">
          <cell r="A47">
            <v>4908</v>
          </cell>
          <cell r="B47" t="str">
            <v>Bæjarhreppur</v>
          </cell>
          <cell r="C47">
            <v>0.125</v>
          </cell>
          <cell r="D47">
            <v>0.126</v>
          </cell>
          <cell r="E47">
            <v>4908</v>
          </cell>
          <cell r="F47" t="str">
            <v>Bæjarhreppur</v>
          </cell>
          <cell r="G47">
            <v>0.128</v>
          </cell>
          <cell r="H47">
            <v>0.1303</v>
          </cell>
        </row>
        <row r="48">
          <cell r="A48">
            <v>4909</v>
          </cell>
          <cell r="B48" t="str">
            <v>Broddaneshreppur</v>
          </cell>
          <cell r="C48">
            <v>0.127</v>
          </cell>
          <cell r="D48">
            <v>0.1303</v>
          </cell>
        </row>
        <row r="49">
          <cell r="A49">
            <v>4910</v>
          </cell>
          <cell r="B49" t="str">
            <v>Hólmavíkurhreppur</v>
          </cell>
          <cell r="C49">
            <v>0.1303</v>
          </cell>
          <cell r="D49">
            <v>0.1303</v>
          </cell>
        </row>
        <row r="50">
          <cell r="A50">
            <v>4911</v>
          </cell>
          <cell r="E50">
            <v>4911</v>
          </cell>
          <cell r="F50" t="str">
            <v>Strandabyggð</v>
          </cell>
          <cell r="G50">
            <v>0.1303</v>
          </cell>
          <cell r="H50">
            <v>0.1303</v>
          </cell>
        </row>
        <row r="51">
          <cell r="A51">
            <v>5000</v>
          </cell>
          <cell r="B51" t="str">
            <v>Siglufjarðarkaupstaður</v>
          </cell>
          <cell r="C51">
            <v>0.1303</v>
          </cell>
          <cell r="D51">
            <v>0.1303</v>
          </cell>
        </row>
        <row r="52">
          <cell r="A52">
            <v>5200</v>
          </cell>
          <cell r="B52" t="str">
            <v>Sveitarfélagið Skagafjörður</v>
          </cell>
          <cell r="C52">
            <v>0.1303</v>
          </cell>
          <cell r="D52">
            <v>0.1303</v>
          </cell>
          <cell r="E52">
            <v>5200</v>
          </cell>
          <cell r="F52" t="str">
            <v>Sveitarfélagið Skagafjörður</v>
          </cell>
          <cell r="G52">
            <v>0.1303</v>
          </cell>
          <cell r="H52">
            <v>0.1303</v>
          </cell>
        </row>
        <row r="53">
          <cell r="A53">
            <v>5508</v>
          </cell>
          <cell r="B53" t="str">
            <v>Húnaþing Vestra</v>
          </cell>
          <cell r="C53">
            <v>0.1303</v>
          </cell>
          <cell r="D53">
            <v>0.1303</v>
          </cell>
          <cell r="E53">
            <v>5508</v>
          </cell>
          <cell r="F53" t="str">
            <v>Húnaþing vestra</v>
          </cell>
          <cell r="G53">
            <v>0.1303</v>
          </cell>
          <cell r="H53">
            <v>0.1303</v>
          </cell>
        </row>
        <row r="54">
          <cell r="A54">
            <v>5601</v>
          </cell>
          <cell r="B54" t="str">
            <v>Áshreppur</v>
          </cell>
          <cell r="C54">
            <v>0.1245</v>
          </cell>
          <cell r="D54">
            <v>0.1245</v>
          </cell>
        </row>
        <row r="55">
          <cell r="A55">
            <v>5602</v>
          </cell>
          <cell r="B55" t="str">
            <v>Sveinsstaðahreppur</v>
          </cell>
          <cell r="C55">
            <v>0.128</v>
          </cell>
          <cell r="D55">
            <v>0.122</v>
          </cell>
        </row>
        <row r="56">
          <cell r="A56">
            <v>5603</v>
          </cell>
          <cell r="B56" t="str">
            <v>Torfalækjarhreppur</v>
          </cell>
          <cell r="C56">
            <v>0.128</v>
          </cell>
          <cell r="D56">
            <v>0.122</v>
          </cell>
        </row>
        <row r="57">
          <cell r="A57">
            <v>5604</v>
          </cell>
          <cell r="B57" t="str">
            <v>Blönduósbær</v>
          </cell>
          <cell r="C57">
            <v>0.1303</v>
          </cell>
          <cell r="D57">
            <v>0.1303</v>
          </cell>
          <cell r="E57">
            <v>5604</v>
          </cell>
          <cell r="F57" t="str">
            <v>Blönduósbær </v>
          </cell>
          <cell r="G57">
            <v>0.1303</v>
          </cell>
          <cell r="H57">
            <v>0.1303</v>
          </cell>
        </row>
        <row r="58">
          <cell r="A58">
            <v>5605</v>
          </cell>
          <cell r="B58" t="str">
            <v>Svínavatnshreppur</v>
          </cell>
          <cell r="C58">
            <v>0.122</v>
          </cell>
          <cell r="D58">
            <v>0.122</v>
          </cell>
        </row>
        <row r="59">
          <cell r="A59">
            <v>5606</v>
          </cell>
          <cell r="B59" t="str">
            <v>Bólstaðarhlíðarhreppur</v>
          </cell>
          <cell r="C59">
            <v>0.1275</v>
          </cell>
          <cell r="D59">
            <v>0.122</v>
          </cell>
        </row>
        <row r="60">
          <cell r="A60">
            <v>5609</v>
          </cell>
          <cell r="B60" t="str">
            <v>Höfðahreppur</v>
          </cell>
          <cell r="C60">
            <v>0.1303</v>
          </cell>
          <cell r="D60">
            <v>0.1303</v>
          </cell>
          <cell r="E60">
            <v>5609</v>
          </cell>
          <cell r="F60" t="str">
            <v>Höfðahreppur</v>
          </cell>
          <cell r="G60">
            <v>0.1303</v>
          </cell>
          <cell r="H60">
            <v>0.1303</v>
          </cell>
        </row>
        <row r="61">
          <cell r="A61">
            <v>5611</v>
          </cell>
          <cell r="B61" t="str">
            <v>Skagabyggð</v>
          </cell>
          <cell r="C61">
            <v>0.124</v>
          </cell>
          <cell r="D61">
            <v>0.124</v>
          </cell>
          <cell r="E61">
            <v>5611</v>
          </cell>
          <cell r="F61" t="str">
            <v>Skagabyggð</v>
          </cell>
          <cell r="G61">
            <v>0.124</v>
          </cell>
          <cell r="H61">
            <v>0.1303</v>
          </cell>
        </row>
        <row r="62">
          <cell r="A62">
            <v>5612</v>
          </cell>
          <cell r="B62" t="str">
            <v>Húnavatnshreppur</v>
          </cell>
          <cell r="D62">
            <v>0.128</v>
          </cell>
          <cell r="E62">
            <v>5612</v>
          </cell>
          <cell r="F62" t="str">
            <v>Húnavatnshreppur</v>
          </cell>
          <cell r="G62">
            <v>0.122</v>
          </cell>
          <cell r="H62">
            <v>0.1303</v>
          </cell>
        </row>
        <row r="63">
          <cell r="A63">
            <v>5706</v>
          </cell>
          <cell r="B63" t="str">
            <v>Akrahreppur</v>
          </cell>
          <cell r="C63">
            <v>0.1303</v>
          </cell>
          <cell r="D63">
            <v>0.1303</v>
          </cell>
          <cell r="E63">
            <v>5706</v>
          </cell>
          <cell r="F63" t="str">
            <v>Akrahreppur</v>
          </cell>
          <cell r="G63">
            <v>0.1303</v>
          </cell>
          <cell r="H63">
            <v>0.1303</v>
          </cell>
        </row>
        <row r="64">
          <cell r="A64">
            <v>6000</v>
          </cell>
          <cell r="B64" t="str">
            <v>Akureyrarkaupstaður</v>
          </cell>
          <cell r="C64">
            <v>0.1303</v>
          </cell>
          <cell r="D64">
            <v>0.1303</v>
          </cell>
          <cell r="E64">
            <v>6000</v>
          </cell>
          <cell r="F64" t="str">
            <v>Akureyrarkaupstaður</v>
          </cell>
          <cell r="G64">
            <v>0.1303</v>
          </cell>
          <cell r="H64">
            <v>0.1303</v>
          </cell>
        </row>
        <row r="65">
          <cell r="A65">
            <v>6100</v>
          </cell>
          <cell r="B65" t="str">
            <v>Húsavíkurkaupstaður</v>
          </cell>
          <cell r="C65">
            <v>0.1303</v>
          </cell>
          <cell r="D65">
            <v>0.1303</v>
          </cell>
          <cell r="E65">
            <v>6100</v>
          </cell>
          <cell r="F65" t="str">
            <v>Norðurþing</v>
          </cell>
          <cell r="G65">
            <v>0.1303</v>
          </cell>
          <cell r="H65">
            <v>0.1303</v>
          </cell>
        </row>
        <row r="66">
          <cell r="A66">
            <v>6200</v>
          </cell>
          <cell r="B66" t="str">
            <v>Ólafsfjarðarbær</v>
          </cell>
          <cell r="C66">
            <v>0.1303</v>
          </cell>
          <cell r="D66">
            <v>0.1303</v>
          </cell>
        </row>
        <row r="67">
          <cell r="A67">
            <v>6250</v>
          </cell>
          <cell r="E67">
            <v>6250</v>
          </cell>
          <cell r="F67" t="str">
            <v>Fjallabyggð</v>
          </cell>
          <cell r="G67">
            <v>0.1303</v>
          </cell>
          <cell r="H67">
            <v>0.1303</v>
          </cell>
        </row>
        <row r="68">
          <cell r="A68">
            <v>6400</v>
          </cell>
          <cell r="B68" t="str">
            <v>Dalvíkurbyggð</v>
          </cell>
          <cell r="C68">
            <v>0.1303</v>
          </cell>
          <cell r="D68">
            <v>0.1303</v>
          </cell>
          <cell r="E68">
            <v>6400</v>
          </cell>
          <cell r="F68" t="str">
            <v>Dalvíkurbyggð</v>
          </cell>
          <cell r="G68">
            <v>0.1303</v>
          </cell>
          <cell r="H68">
            <v>0.1303</v>
          </cell>
        </row>
        <row r="69">
          <cell r="A69">
            <v>6501</v>
          </cell>
          <cell r="B69" t="str">
            <v>Grímseyjarhreppur</v>
          </cell>
          <cell r="C69">
            <v>0.1303</v>
          </cell>
          <cell r="D69">
            <v>0.1303</v>
          </cell>
          <cell r="E69">
            <v>6501</v>
          </cell>
          <cell r="F69" t="str">
            <v>Grímseyjarhreppur</v>
          </cell>
          <cell r="G69">
            <v>0.1303</v>
          </cell>
          <cell r="H69">
            <v>0.1303</v>
          </cell>
        </row>
        <row r="70">
          <cell r="A70">
            <v>6506</v>
          </cell>
          <cell r="B70" t="str">
            <v>Arnarneshreppur</v>
          </cell>
          <cell r="C70">
            <v>0.13</v>
          </cell>
          <cell r="D70">
            <v>0.13</v>
          </cell>
          <cell r="E70">
            <v>6506</v>
          </cell>
          <cell r="F70" t="str">
            <v>Arnarneshreppur</v>
          </cell>
          <cell r="G70">
            <v>0.13</v>
          </cell>
          <cell r="H70">
            <v>0.13</v>
          </cell>
        </row>
        <row r="71">
          <cell r="A71">
            <v>6513</v>
          </cell>
          <cell r="B71" t="str">
            <v>Eyjafjarðarsveit</v>
          </cell>
          <cell r="C71">
            <v>0.1303</v>
          </cell>
          <cell r="D71">
            <v>0.1303</v>
          </cell>
          <cell r="E71">
            <v>6513</v>
          </cell>
          <cell r="F71" t="str">
            <v>Eyjafjarðarsveit</v>
          </cell>
          <cell r="G71">
            <v>0.1303</v>
          </cell>
          <cell r="H71">
            <v>0.1303</v>
          </cell>
        </row>
        <row r="72">
          <cell r="A72">
            <v>6514</v>
          </cell>
          <cell r="B72" t="str">
            <v>Hörgárbyggð</v>
          </cell>
          <cell r="C72">
            <v>0.1303</v>
          </cell>
          <cell r="D72">
            <v>0.1303</v>
          </cell>
          <cell r="E72">
            <v>6514</v>
          </cell>
          <cell r="F72" t="str">
            <v>Hörgárbyggð</v>
          </cell>
          <cell r="G72">
            <v>0.1303</v>
          </cell>
          <cell r="H72">
            <v>0.1303</v>
          </cell>
        </row>
        <row r="73">
          <cell r="A73">
            <v>6601</v>
          </cell>
          <cell r="B73" t="str">
            <v>Svalbarðsstrandarhr.</v>
          </cell>
          <cell r="C73">
            <v>0.1303</v>
          </cell>
          <cell r="D73">
            <v>0.1303</v>
          </cell>
          <cell r="E73">
            <v>6601</v>
          </cell>
          <cell r="F73" t="str">
            <v>Svalbarðsstrandarhreppur</v>
          </cell>
          <cell r="G73">
            <v>0.1303</v>
          </cell>
          <cell r="H73">
            <v>0.1303</v>
          </cell>
        </row>
        <row r="74">
          <cell r="A74">
            <v>6602</v>
          </cell>
          <cell r="B74" t="str">
            <v>Grýtubakkahreppur</v>
          </cell>
          <cell r="C74">
            <v>0.1303</v>
          </cell>
          <cell r="D74">
            <v>0.1303</v>
          </cell>
          <cell r="E74">
            <v>6602</v>
          </cell>
          <cell r="F74" t="str">
            <v>Grýtubakkahreppur</v>
          </cell>
          <cell r="G74">
            <v>0.1303</v>
          </cell>
          <cell r="H74">
            <v>0.1303</v>
          </cell>
        </row>
        <row r="75">
          <cell r="A75">
            <v>6607</v>
          </cell>
          <cell r="B75" t="str">
            <v>Skútustaðahreppur</v>
          </cell>
          <cell r="C75">
            <v>0.1303</v>
          </cell>
          <cell r="D75">
            <v>0.1303</v>
          </cell>
          <cell r="E75">
            <v>6607</v>
          </cell>
          <cell r="F75" t="str">
            <v>Skútustaðahreppur</v>
          </cell>
          <cell r="G75">
            <v>0.1303</v>
          </cell>
          <cell r="H75">
            <v>0.1303</v>
          </cell>
        </row>
        <row r="76">
          <cell r="A76">
            <v>6609</v>
          </cell>
          <cell r="B76" t="str">
            <v>Aðaldælahreppur</v>
          </cell>
          <cell r="C76">
            <v>0.1303</v>
          </cell>
          <cell r="D76">
            <v>0.1303</v>
          </cell>
          <cell r="E76">
            <v>6609</v>
          </cell>
          <cell r="F76" t="str">
            <v>Aðaldælahreppur</v>
          </cell>
          <cell r="G76">
            <v>0.1303</v>
          </cell>
          <cell r="H76">
            <v>0.1303</v>
          </cell>
        </row>
        <row r="77">
          <cell r="A77">
            <v>6611</v>
          </cell>
          <cell r="B77" t="str">
            <v>Tjörneshreppur</v>
          </cell>
          <cell r="C77">
            <v>0.1285</v>
          </cell>
          <cell r="D77">
            <v>0.1285</v>
          </cell>
          <cell r="E77">
            <v>6611</v>
          </cell>
          <cell r="F77" t="str">
            <v>Tjörneshreppur</v>
          </cell>
          <cell r="G77">
            <v>0.1285</v>
          </cell>
          <cell r="H77">
            <v>0.1285</v>
          </cell>
        </row>
        <row r="78">
          <cell r="A78">
            <v>6612</v>
          </cell>
          <cell r="B78" t="str">
            <v>Þingeyjarsveit</v>
          </cell>
          <cell r="C78">
            <v>0.1303</v>
          </cell>
          <cell r="D78">
            <v>0.1303</v>
          </cell>
          <cell r="E78">
            <v>6612</v>
          </cell>
          <cell r="F78" t="str">
            <v>Þingeyjarsveit</v>
          </cell>
          <cell r="G78">
            <v>0.1303</v>
          </cell>
          <cell r="H78">
            <v>0.1303</v>
          </cell>
        </row>
        <row r="79">
          <cell r="A79">
            <v>6701</v>
          </cell>
          <cell r="B79" t="str">
            <v>Kelduneshreppur</v>
          </cell>
          <cell r="C79">
            <v>0.1303</v>
          </cell>
          <cell r="D79">
            <v>0.1303</v>
          </cell>
        </row>
        <row r="80">
          <cell r="A80">
            <v>6702</v>
          </cell>
          <cell r="B80" t="str">
            <v>Öxarfjarðarhreppur</v>
          </cell>
          <cell r="C80">
            <v>0.1303</v>
          </cell>
          <cell r="D80">
            <v>0.1303</v>
          </cell>
        </row>
        <row r="81">
          <cell r="A81">
            <v>6705</v>
          </cell>
          <cell r="B81" t="str">
            <v>Raufarhafnarhreppur</v>
          </cell>
          <cell r="C81">
            <v>0.1303</v>
          </cell>
          <cell r="D81">
            <v>0.1303</v>
          </cell>
        </row>
        <row r="82">
          <cell r="A82">
            <v>6706</v>
          </cell>
          <cell r="B82" t="str">
            <v>Svalbarðshreppur</v>
          </cell>
          <cell r="C82">
            <v>0.125</v>
          </cell>
          <cell r="D82">
            <v>0.125</v>
          </cell>
          <cell r="E82">
            <v>6706</v>
          </cell>
          <cell r="F82" t="str">
            <v>Svalbarðshreppur</v>
          </cell>
          <cell r="G82">
            <v>0.125</v>
          </cell>
          <cell r="H82">
            <v>0.125</v>
          </cell>
        </row>
        <row r="83">
          <cell r="A83">
            <v>6707</v>
          </cell>
          <cell r="B83" t="str">
            <v>Þórshafnarhreppur</v>
          </cell>
          <cell r="C83">
            <v>0.1303</v>
          </cell>
          <cell r="D83">
            <v>0.1303</v>
          </cell>
        </row>
        <row r="84">
          <cell r="A84">
            <v>6709</v>
          </cell>
          <cell r="E84">
            <v>6709</v>
          </cell>
          <cell r="F84" t="str">
            <v>Langanesbyggð</v>
          </cell>
          <cell r="G84">
            <v>0.1303</v>
          </cell>
          <cell r="H84">
            <v>0.1303</v>
          </cell>
        </row>
        <row r="85">
          <cell r="A85">
            <v>7000</v>
          </cell>
          <cell r="B85" t="str">
            <v>Seyðisfjarðarkaupstaður</v>
          </cell>
          <cell r="C85">
            <v>0.1303</v>
          </cell>
          <cell r="D85">
            <v>0.1303</v>
          </cell>
          <cell r="E85">
            <v>7000</v>
          </cell>
          <cell r="F85" t="str">
            <v>Seyðisfjarðarkaupstaður</v>
          </cell>
          <cell r="G85">
            <v>0.1303</v>
          </cell>
          <cell r="H85">
            <v>0.1303</v>
          </cell>
        </row>
        <row r="86">
          <cell r="A86">
            <v>7300</v>
          </cell>
          <cell r="B86" t="str">
            <v>Fjarðabyggð</v>
          </cell>
          <cell r="C86">
            <v>0.1303</v>
          </cell>
          <cell r="D86">
            <v>0.1303</v>
          </cell>
          <cell r="E86">
            <v>7300</v>
          </cell>
          <cell r="F86" t="str">
            <v>Fjarðabyggð</v>
          </cell>
          <cell r="G86">
            <v>0.1303</v>
          </cell>
          <cell r="H86">
            <v>0.1303</v>
          </cell>
        </row>
        <row r="87">
          <cell r="A87">
            <v>7501</v>
          </cell>
          <cell r="B87" t="str">
            <v>Skeggjastaðahreppur</v>
          </cell>
          <cell r="C87">
            <v>0.1303</v>
          </cell>
          <cell r="D87">
            <v>0.1303</v>
          </cell>
        </row>
        <row r="88">
          <cell r="A88">
            <v>7502</v>
          </cell>
          <cell r="B88" t="str">
            <v>Vopnafjarðarhreppur</v>
          </cell>
          <cell r="C88">
            <v>0.1303</v>
          </cell>
          <cell r="D88">
            <v>0.1303</v>
          </cell>
          <cell r="E88">
            <v>7502</v>
          </cell>
          <cell r="F88" t="str">
            <v>Vopnafjarðarhreppur</v>
          </cell>
          <cell r="G88">
            <v>0.1303</v>
          </cell>
          <cell r="H88">
            <v>0.1303</v>
          </cell>
        </row>
        <row r="89">
          <cell r="A89">
            <v>7505</v>
          </cell>
          <cell r="B89" t="str">
            <v>Fljótsdalshreppur</v>
          </cell>
          <cell r="C89">
            <v>0.1303</v>
          </cell>
          <cell r="D89">
            <v>0.1303</v>
          </cell>
          <cell r="E89">
            <v>7505</v>
          </cell>
          <cell r="F89" t="str">
            <v>Fljótsdalshreppur</v>
          </cell>
          <cell r="G89">
            <v>0.1303</v>
          </cell>
          <cell r="H89">
            <v>0.1303</v>
          </cell>
        </row>
        <row r="90">
          <cell r="A90">
            <v>7509</v>
          </cell>
          <cell r="B90" t="str">
            <v>Borgarfjarðarhreppur</v>
          </cell>
          <cell r="C90">
            <v>0.1303</v>
          </cell>
          <cell r="D90">
            <v>0.1303</v>
          </cell>
          <cell r="E90">
            <v>7509</v>
          </cell>
          <cell r="F90" t="str">
            <v>Borgarfjarðarhreppur</v>
          </cell>
          <cell r="G90">
            <v>0.1303</v>
          </cell>
          <cell r="H90">
            <v>0.1303</v>
          </cell>
        </row>
        <row r="91">
          <cell r="A91">
            <v>7605</v>
          </cell>
          <cell r="B91" t="str">
            <v>Mjóafjarðarhreppur</v>
          </cell>
          <cell r="C91">
            <v>0.1303</v>
          </cell>
          <cell r="D91">
            <v>0.1303</v>
          </cell>
        </row>
        <row r="92">
          <cell r="A92">
            <v>7610</v>
          </cell>
          <cell r="B92" t="str">
            <v>Fáskrúðsfjarðarhreppur</v>
          </cell>
          <cell r="C92">
            <v>0.127</v>
          </cell>
          <cell r="D92">
            <v>0.1303</v>
          </cell>
        </row>
        <row r="93">
          <cell r="A93">
            <v>7613</v>
          </cell>
          <cell r="B93" t="str">
            <v>Breiðdalshreppur</v>
          </cell>
          <cell r="C93">
            <v>0.1303</v>
          </cell>
          <cell r="D93">
            <v>0.1303</v>
          </cell>
          <cell r="E93">
            <v>7613</v>
          </cell>
          <cell r="F93" t="str">
            <v>Breiðdalshreppur</v>
          </cell>
          <cell r="G93">
            <v>0.1303</v>
          </cell>
          <cell r="H93">
            <v>0.1303</v>
          </cell>
        </row>
        <row r="94">
          <cell r="A94">
            <v>7617</v>
          </cell>
          <cell r="B94" t="str">
            <v>Djúpavogshreppur</v>
          </cell>
          <cell r="C94">
            <v>0.1303</v>
          </cell>
          <cell r="D94">
            <v>0.1303</v>
          </cell>
          <cell r="E94">
            <v>7617</v>
          </cell>
          <cell r="F94" t="str">
            <v>Djúpavogshreppur</v>
          </cell>
          <cell r="G94">
            <v>0.1303</v>
          </cell>
          <cell r="H94">
            <v>0.1303</v>
          </cell>
        </row>
        <row r="95">
          <cell r="A95">
            <v>7618</v>
          </cell>
          <cell r="B95" t="str">
            <v>Austur Hérað</v>
          </cell>
          <cell r="C95">
            <v>0.1303</v>
          </cell>
          <cell r="D95">
            <v>0</v>
          </cell>
        </row>
        <row r="96">
          <cell r="A96">
            <v>7619</v>
          </cell>
          <cell r="B96" t="str">
            <v>Austurbyggð</v>
          </cell>
          <cell r="C96">
            <v>0.1303</v>
          </cell>
          <cell r="D96">
            <v>0.1303</v>
          </cell>
        </row>
        <row r="97">
          <cell r="A97">
            <v>7620</v>
          </cell>
          <cell r="B97" t="str">
            <v>Fljótsdalshérað</v>
          </cell>
          <cell r="C97">
            <v>0.1303</v>
          </cell>
          <cell r="D97">
            <v>0.1303</v>
          </cell>
          <cell r="E97">
            <v>7620</v>
          </cell>
          <cell r="F97" t="str">
            <v>Fljótsdalshérað</v>
          </cell>
          <cell r="G97">
            <v>0.1303</v>
          </cell>
          <cell r="H97">
            <v>0.1303</v>
          </cell>
        </row>
        <row r="98">
          <cell r="A98">
            <v>7708</v>
          </cell>
          <cell r="B98" t="str">
            <v>Sveitarfélagið Hornafjörður</v>
          </cell>
          <cell r="C98">
            <v>0.1303</v>
          </cell>
          <cell r="D98">
            <v>0.1303</v>
          </cell>
          <cell r="E98">
            <v>7708</v>
          </cell>
          <cell r="F98" t="str">
            <v>Sveitarfélagið Hornafjörður</v>
          </cell>
          <cell r="G98">
            <v>0.1303</v>
          </cell>
          <cell r="H98">
            <v>0.1303</v>
          </cell>
        </row>
        <row r="99">
          <cell r="A99">
            <v>8000</v>
          </cell>
          <cell r="B99" t="str">
            <v>Vestmannaeyjabær</v>
          </cell>
          <cell r="C99">
            <v>0.1303</v>
          </cell>
          <cell r="D99">
            <v>0.1303</v>
          </cell>
          <cell r="E99">
            <v>8000</v>
          </cell>
          <cell r="F99" t="str">
            <v>Vestmannaeyjabær</v>
          </cell>
          <cell r="G99">
            <v>0.1303</v>
          </cell>
          <cell r="H99">
            <v>0.1303</v>
          </cell>
        </row>
        <row r="100">
          <cell r="A100">
            <v>8200</v>
          </cell>
          <cell r="B100" t="str">
            <v>Sveitarfélagið Árborg</v>
          </cell>
          <cell r="C100">
            <v>0.1303</v>
          </cell>
          <cell r="D100">
            <v>0.1303</v>
          </cell>
          <cell r="E100">
            <v>8200</v>
          </cell>
          <cell r="F100" t="str">
            <v>Sveitarfélagið Árborg</v>
          </cell>
          <cell r="G100">
            <v>0.1303</v>
          </cell>
          <cell r="H100">
            <v>0.1303</v>
          </cell>
        </row>
        <row r="101">
          <cell r="A101">
            <v>8508</v>
          </cell>
          <cell r="B101" t="str">
            <v>Mýrdalshreppur</v>
          </cell>
          <cell r="C101">
            <v>0.1303</v>
          </cell>
          <cell r="D101">
            <v>0.1303</v>
          </cell>
          <cell r="E101">
            <v>8508</v>
          </cell>
          <cell r="F101" t="str">
            <v>Mýrdalshreppur</v>
          </cell>
          <cell r="G101">
            <v>0.1303</v>
          </cell>
          <cell r="H101">
            <v>0.1303</v>
          </cell>
        </row>
        <row r="102">
          <cell r="A102">
            <v>8509</v>
          </cell>
          <cell r="B102" t="str">
            <v>Skaftárhreppur</v>
          </cell>
          <cell r="C102">
            <v>0.1303</v>
          </cell>
          <cell r="D102">
            <v>0.1303</v>
          </cell>
          <cell r="E102">
            <v>8509</v>
          </cell>
          <cell r="F102" t="str">
            <v>Skaftárhreppur</v>
          </cell>
          <cell r="G102">
            <v>0.1303</v>
          </cell>
          <cell r="H102">
            <v>0.1303</v>
          </cell>
        </row>
        <row r="103">
          <cell r="A103">
            <v>8610</v>
          </cell>
          <cell r="B103" t="str">
            <v>Ásahreppur</v>
          </cell>
          <cell r="C103">
            <v>0.1124</v>
          </cell>
          <cell r="D103">
            <v>0.1124</v>
          </cell>
          <cell r="E103">
            <v>8610</v>
          </cell>
          <cell r="F103" t="str">
            <v>Ásahreppur</v>
          </cell>
          <cell r="G103">
            <v>0.1124</v>
          </cell>
          <cell r="H103">
            <v>0.1124</v>
          </cell>
        </row>
        <row r="104">
          <cell r="A104">
            <v>8613</v>
          </cell>
          <cell r="B104" t="str">
            <v>Rangárþing eystra</v>
          </cell>
          <cell r="C104">
            <v>0.1303</v>
          </cell>
          <cell r="D104">
            <v>0.1303</v>
          </cell>
          <cell r="E104">
            <v>8613</v>
          </cell>
          <cell r="F104" t="str">
            <v>Rangárþing eystra</v>
          </cell>
          <cell r="G104">
            <v>0.1303</v>
          </cell>
          <cell r="H104">
            <v>0.1303</v>
          </cell>
        </row>
        <row r="105">
          <cell r="A105">
            <v>8614</v>
          </cell>
          <cell r="B105" t="str">
            <v>Rangárþing ytra</v>
          </cell>
          <cell r="C105">
            <v>0.1299</v>
          </cell>
          <cell r="D105">
            <v>0.1299</v>
          </cell>
          <cell r="E105">
            <v>8614</v>
          </cell>
          <cell r="F105" t="str">
            <v>Rangárþing ytra</v>
          </cell>
          <cell r="G105">
            <v>0.1299</v>
          </cell>
          <cell r="H105">
            <v>0.1303</v>
          </cell>
        </row>
        <row r="106">
          <cell r="A106">
            <v>8701</v>
          </cell>
          <cell r="B106" t="str">
            <v>Gaulverjabæjarhreppur</v>
          </cell>
          <cell r="C106">
            <v>0.127</v>
          </cell>
          <cell r="D106">
            <v>0.127</v>
          </cell>
        </row>
        <row r="107">
          <cell r="A107">
            <v>8706</v>
          </cell>
          <cell r="B107" t="str">
            <v>Hraungerðishreppur</v>
          </cell>
          <cell r="C107">
            <v>0.1303</v>
          </cell>
          <cell r="D107">
            <v>0.1303</v>
          </cell>
        </row>
        <row r="108">
          <cell r="A108">
            <v>8707</v>
          </cell>
          <cell r="B108" t="str">
            <v>Villingaholtshreppur</v>
          </cell>
          <cell r="C108">
            <v>0.1303</v>
          </cell>
          <cell r="D108">
            <v>0.1303</v>
          </cell>
        </row>
        <row r="109">
          <cell r="A109">
            <v>8710</v>
          </cell>
          <cell r="B109" t="str">
            <v>Hrunamannahreppur</v>
          </cell>
          <cell r="C109">
            <v>0.1303</v>
          </cell>
          <cell r="D109">
            <v>0.1303</v>
          </cell>
          <cell r="E109">
            <v>8710</v>
          </cell>
          <cell r="F109" t="str">
            <v>Hrunamannahreppur</v>
          </cell>
          <cell r="G109">
            <v>0.1303</v>
          </cell>
          <cell r="H109">
            <v>0.1303</v>
          </cell>
        </row>
        <row r="110">
          <cell r="A110">
            <v>8716</v>
          </cell>
          <cell r="B110" t="str">
            <v>Hveragerðisbær</v>
          </cell>
          <cell r="C110">
            <v>0.1303</v>
          </cell>
          <cell r="D110">
            <v>0.1303</v>
          </cell>
          <cell r="E110">
            <v>8716</v>
          </cell>
          <cell r="F110" t="str">
            <v>Hveragerðisbær</v>
          </cell>
          <cell r="G110">
            <v>0.1303</v>
          </cell>
          <cell r="H110">
            <v>0.1303</v>
          </cell>
        </row>
        <row r="111">
          <cell r="A111">
            <v>8717</v>
          </cell>
          <cell r="B111" t="str">
            <v>Sveitarfélagið Ölfus</v>
          </cell>
          <cell r="C111">
            <v>0.1303</v>
          </cell>
          <cell r="D111">
            <v>0.1303</v>
          </cell>
          <cell r="E111">
            <v>8717</v>
          </cell>
          <cell r="F111" t="str">
            <v>Sveitarfélagið Ölfus</v>
          </cell>
          <cell r="G111">
            <v>0.1303</v>
          </cell>
          <cell r="H111">
            <v>0.1303</v>
          </cell>
        </row>
        <row r="112">
          <cell r="A112">
            <v>8719</v>
          </cell>
          <cell r="B112" t="str">
            <v>Grímsnes- og Grafningshreppur</v>
          </cell>
          <cell r="C112">
            <v>0.1274</v>
          </cell>
          <cell r="D112">
            <v>0.1274</v>
          </cell>
          <cell r="E112">
            <v>8719</v>
          </cell>
          <cell r="F112" t="str">
            <v>Grímsnes- og Grafningshreppur</v>
          </cell>
          <cell r="G112">
            <v>0.1274</v>
          </cell>
          <cell r="H112">
            <v>0.1274</v>
          </cell>
        </row>
        <row r="113">
          <cell r="A113">
            <v>8720</v>
          </cell>
          <cell r="B113" t="str">
            <v>Skeiða- og Gnúpverjahreppur</v>
          </cell>
          <cell r="C113">
            <v>0.1303</v>
          </cell>
          <cell r="D113">
            <v>0.1303</v>
          </cell>
          <cell r="E113">
            <v>8720</v>
          </cell>
          <cell r="F113" t="str">
            <v>Skeiða- og Gnúpverjahreppur</v>
          </cell>
          <cell r="G113">
            <v>0.1303</v>
          </cell>
          <cell r="H113">
            <v>0.1303</v>
          </cell>
        </row>
        <row r="114">
          <cell r="A114">
            <v>8721</v>
          </cell>
          <cell r="B114" t="str">
            <v>Bláskógabyggð</v>
          </cell>
          <cell r="C114">
            <v>0.1303</v>
          </cell>
          <cell r="D114">
            <v>0.1303</v>
          </cell>
          <cell r="E114">
            <v>8721</v>
          </cell>
          <cell r="F114" t="str">
            <v>Bláskógabyggð</v>
          </cell>
          <cell r="G114">
            <v>0.1303</v>
          </cell>
          <cell r="H114">
            <v>0.1303</v>
          </cell>
        </row>
        <row r="115">
          <cell r="A115">
            <v>8722</v>
          </cell>
          <cell r="E115">
            <v>8722</v>
          </cell>
          <cell r="F115" t="str">
            <v>Flóahreppur</v>
          </cell>
          <cell r="G115">
            <v>0.1303</v>
          </cell>
          <cell r="H115">
            <v>0.1303</v>
          </cell>
        </row>
      </sheetData>
      <sheetData sheetId="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</row>
        <row r="2">
          <cell r="A2" t="str">
            <v>Íbúafjöldi sveitarfélaga</v>
          </cell>
        </row>
        <row r="3">
          <cell r="P3" t="str">
            <v>Br.2007/</v>
          </cell>
        </row>
        <row r="4">
          <cell r="A4" t="str">
            <v>Svnr.</v>
          </cell>
          <cell r="B4" t="str">
            <v>Sveitarfélag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K4">
            <v>2003</v>
          </cell>
          <cell r="L4">
            <v>2004</v>
          </cell>
          <cell r="M4">
            <v>2005</v>
          </cell>
          <cell r="N4">
            <v>2006</v>
          </cell>
          <cell r="O4">
            <v>2007</v>
          </cell>
          <cell r="P4">
            <v>2002</v>
          </cell>
        </row>
        <row r="6">
          <cell r="A6" t="str">
            <v>0000</v>
          </cell>
          <cell r="B6" t="str">
            <v>Reykjavíkurborg</v>
          </cell>
          <cell r="C6">
            <v>104759</v>
          </cell>
          <cell r="D6">
            <v>105964</v>
          </cell>
          <cell r="E6">
            <v>107155</v>
          </cell>
          <cell r="F6">
            <v>108351</v>
          </cell>
          <cell r="G6">
            <v>109763</v>
          </cell>
          <cell r="H6">
            <v>111345</v>
          </cell>
          <cell r="I6">
            <v>112268</v>
          </cell>
          <cell r="J6">
            <v>112483</v>
          </cell>
          <cell r="K6">
            <v>113366</v>
          </cell>
          <cell r="L6">
            <v>113667</v>
          </cell>
          <cell r="M6">
            <v>114800</v>
          </cell>
          <cell r="N6">
            <v>116446</v>
          </cell>
          <cell r="O6">
            <v>117721</v>
          </cell>
          <cell r="P6">
            <v>0.04656703679667151</v>
          </cell>
          <cell r="Q6">
            <v>5238</v>
          </cell>
        </row>
        <row r="8">
          <cell r="A8">
            <v>1000</v>
          </cell>
          <cell r="B8" t="str">
            <v>Kópavogsbær</v>
          </cell>
          <cell r="C8">
            <v>17659</v>
          </cell>
          <cell r="D8">
            <v>18550</v>
          </cell>
          <cell r="E8">
            <v>19826</v>
          </cell>
          <cell r="F8">
            <v>21370</v>
          </cell>
          <cell r="G8">
            <v>22587</v>
          </cell>
          <cell r="H8">
            <v>23518</v>
          </cell>
          <cell r="I8">
            <v>24229</v>
          </cell>
          <cell r="J8">
            <v>24950</v>
          </cell>
          <cell r="K8">
            <v>25297</v>
          </cell>
          <cell r="L8">
            <v>25782</v>
          </cell>
          <cell r="M8">
            <v>26468</v>
          </cell>
          <cell r="N8">
            <v>27536</v>
          </cell>
          <cell r="O8">
            <v>28561</v>
          </cell>
          <cell r="P8">
            <v>0.14472945891783562</v>
          </cell>
          <cell r="Q8">
            <v>3611</v>
          </cell>
        </row>
        <row r="9">
          <cell r="A9">
            <v>1100</v>
          </cell>
          <cell r="B9" t="str">
            <v>Seltjarnarneskaupstaður</v>
          </cell>
          <cell r="C9">
            <v>4541</v>
          </cell>
          <cell r="D9">
            <v>4559</v>
          </cell>
          <cell r="E9">
            <v>4612</v>
          </cell>
          <cell r="F9">
            <v>4691</v>
          </cell>
          <cell r="G9">
            <v>4658</v>
          </cell>
          <cell r="H9">
            <v>4654</v>
          </cell>
          <cell r="I9">
            <v>4662</v>
          </cell>
          <cell r="J9">
            <v>4620</v>
          </cell>
          <cell r="K9">
            <v>4565</v>
          </cell>
          <cell r="L9">
            <v>4546</v>
          </cell>
          <cell r="M9">
            <v>4461</v>
          </cell>
          <cell r="N9">
            <v>4467</v>
          </cell>
          <cell r="O9">
            <v>4428</v>
          </cell>
          <cell r="P9">
            <v>-0.04155844155844157</v>
          </cell>
          <cell r="Q9">
            <v>-192</v>
          </cell>
        </row>
        <row r="10">
          <cell r="A10">
            <v>1300</v>
          </cell>
          <cell r="B10" t="str">
            <v>Garðabær</v>
          </cell>
          <cell r="C10">
            <v>7801</v>
          </cell>
          <cell r="D10">
            <v>7831</v>
          </cell>
          <cell r="E10">
            <v>7840</v>
          </cell>
          <cell r="F10">
            <v>7895</v>
          </cell>
          <cell r="G10">
            <v>7928</v>
          </cell>
          <cell r="H10">
            <v>8050</v>
          </cell>
          <cell r="I10">
            <v>8445</v>
          </cell>
          <cell r="J10">
            <v>8687</v>
          </cell>
          <cell r="K10">
            <v>8863</v>
          </cell>
          <cell r="L10">
            <v>9035</v>
          </cell>
          <cell r="M10">
            <v>9423</v>
          </cell>
          <cell r="N10">
            <v>9529</v>
          </cell>
          <cell r="O10">
            <v>9913</v>
          </cell>
          <cell r="P10">
            <v>0.1411304247726488</v>
          </cell>
          <cell r="Q10">
            <v>1226</v>
          </cell>
        </row>
        <row r="11">
          <cell r="A11">
            <v>1400</v>
          </cell>
          <cell r="B11" t="str">
            <v>Hafnarfjarðarkaupstaður</v>
          </cell>
          <cell r="C11">
            <v>17537</v>
          </cell>
          <cell r="D11">
            <v>17935</v>
          </cell>
          <cell r="E11">
            <v>18209</v>
          </cell>
          <cell r="F11">
            <v>18600</v>
          </cell>
          <cell r="G11">
            <v>19150</v>
          </cell>
          <cell r="H11">
            <v>19640</v>
          </cell>
          <cell r="I11">
            <v>20223</v>
          </cell>
          <cell r="J11">
            <v>20672</v>
          </cell>
          <cell r="K11">
            <v>21189</v>
          </cell>
          <cell r="L11">
            <v>21944</v>
          </cell>
          <cell r="M11">
            <v>22451</v>
          </cell>
          <cell r="N11">
            <v>23674</v>
          </cell>
          <cell r="O11">
            <v>24839</v>
          </cell>
          <cell r="P11">
            <v>0.2015770123839009</v>
          </cell>
          <cell r="Q11">
            <v>4167</v>
          </cell>
        </row>
        <row r="12">
          <cell r="A12">
            <v>1603</v>
          </cell>
          <cell r="B12" t="str">
            <v>Sveitarfélagið Álftanes</v>
          </cell>
          <cell r="C12">
            <v>1230</v>
          </cell>
          <cell r="D12">
            <v>1285</v>
          </cell>
          <cell r="E12">
            <v>1359</v>
          </cell>
          <cell r="F12">
            <v>1417</v>
          </cell>
          <cell r="G12">
            <v>1436</v>
          </cell>
          <cell r="H12">
            <v>1548</v>
          </cell>
          <cell r="I12">
            <v>1740</v>
          </cell>
          <cell r="J12">
            <v>1780</v>
          </cell>
          <cell r="K12">
            <v>1878</v>
          </cell>
          <cell r="L12">
            <v>2023</v>
          </cell>
          <cell r="M12">
            <v>2183</v>
          </cell>
          <cell r="N12">
            <v>2278</v>
          </cell>
          <cell r="O12">
            <v>2361</v>
          </cell>
          <cell r="P12">
            <v>0.32640449438202257</v>
          </cell>
          <cell r="Q12">
            <v>581</v>
          </cell>
        </row>
        <row r="13">
          <cell r="A13">
            <v>1604</v>
          </cell>
          <cell r="B13" t="str">
            <v>Mosfellsbær</v>
          </cell>
          <cell r="C13">
            <v>4917</v>
          </cell>
          <cell r="D13">
            <v>4976</v>
          </cell>
          <cell r="E13">
            <v>5221</v>
          </cell>
          <cell r="F13">
            <v>5496</v>
          </cell>
          <cell r="G13">
            <v>5850</v>
          </cell>
          <cell r="H13">
            <v>6092</v>
          </cell>
          <cell r="I13">
            <v>6293</v>
          </cell>
          <cell r="J13">
            <v>6427</v>
          </cell>
          <cell r="K13">
            <v>6574</v>
          </cell>
          <cell r="L13">
            <v>6781</v>
          </cell>
          <cell r="M13">
            <v>7157</v>
          </cell>
          <cell r="N13">
            <v>7501</v>
          </cell>
          <cell r="O13">
            <v>8147</v>
          </cell>
          <cell r="P13">
            <v>0.2676209740158706</v>
          </cell>
          <cell r="Q13">
            <v>1720</v>
          </cell>
        </row>
        <row r="14">
          <cell r="A14">
            <v>1606</v>
          </cell>
          <cell r="B14" t="str">
            <v>Kjósarhreppur</v>
          </cell>
          <cell r="C14">
            <v>139</v>
          </cell>
          <cell r="D14">
            <v>141</v>
          </cell>
          <cell r="E14">
            <v>138</v>
          </cell>
          <cell r="F14">
            <v>139</v>
          </cell>
          <cell r="G14">
            <v>143</v>
          </cell>
          <cell r="H14">
            <v>144</v>
          </cell>
          <cell r="I14">
            <v>140</v>
          </cell>
          <cell r="J14">
            <v>147</v>
          </cell>
          <cell r="K14">
            <v>142</v>
          </cell>
          <cell r="L14">
            <v>149</v>
          </cell>
          <cell r="M14">
            <v>162</v>
          </cell>
          <cell r="N14">
            <v>181</v>
          </cell>
          <cell r="O14">
            <v>191</v>
          </cell>
          <cell r="P14">
            <v>0.2993197278911566</v>
          </cell>
          <cell r="Q14">
            <v>44</v>
          </cell>
        </row>
        <row r="15">
          <cell r="A15">
            <v>2000</v>
          </cell>
          <cell r="B15" t="str">
            <v>Reykjanesbær</v>
          </cell>
          <cell r="C15">
            <v>10340</v>
          </cell>
          <cell r="D15">
            <v>10352</v>
          </cell>
          <cell r="E15">
            <v>10390</v>
          </cell>
          <cell r="F15">
            <v>10439</v>
          </cell>
          <cell r="G15">
            <v>10611</v>
          </cell>
          <cell r="H15">
            <v>10836</v>
          </cell>
          <cell r="I15">
            <v>10944</v>
          </cell>
          <cell r="J15">
            <v>10914</v>
          </cell>
          <cell r="K15">
            <v>10900</v>
          </cell>
          <cell r="L15">
            <v>10945</v>
          </cell>
          <cell r="M15">
            <v>11346</v>
          </cell>
          <cell r="N15">
            <v>11928</v>
          </cell>
          <cell r="O15">
            <v>13256</v>
          </cell>
          <cell r="P15">
            <v>0.21458676928715414</v>
          </cell>
          <cell r="Q15">
            <v>2342</v>
          </cell>
        </row>
        <row r="16">
          <cell r="A16">
            <v>2300</v>
          </cell>
          <cell r="B16" t="str">
            <v>Grindavíkurkaupstaður</v>
          </cell>
          <cell r="C16">
            <v>2167</v>
          </cell>
          <cell r="D16">
            <v>2169</v>
          </cell>
          <cell r="E16">
            <v>2126</v>
          </cell>
          <cell r="F16">
            <v>2172</v>
          </cell>
          <cell r="G16">
            <v>2227</v>
          </cell>
          <cell r="H16">
            <v>2317</v>
          </cell>
          <cell r="I16">
            <v>2336</v>
          </cell>
          <cell r="J16">
            <v>2382</v>
          </cell>
          <cell r="K16">
            <v>2422</v>
          </cell>
          <cell r="L16">
            <v>2481</v>
          </cell>
          <cell r="M16">
            <v>2624</v>
          </cell>
          <cell r="N16">
            <v>2697</v>
          </cell>
          <cell r="O16">
            <v>2760</v>
          </cell>
          <cell r="P16">
            <v>0.15869017632241822</v>
          </cell>
          <cell r="Q16">
            <v>378</v>
          </cell>
        </row>
        <row r="17">
          <cell r="A17">
            <v>2503</v>
          </cell>
          <cell r="B17" t="str">
            <v>Sandgerðisbær</v>
          </cell>
          <cell r="C17">
            <v>1291</v>
          </cell>
          <cell r="D17">
            <v>1324</v>
          </cell>
          <cell r="E17">
            <v>1312</v>
          </cell>
          <cell r="F17">
            <v>1331</v>
          </cell>
          <cell r="G17">
            <v>1303</v>
          </cell>
          <cell r="H17">
            <v>1366</v>
          </cell>
          <cell r="I17">
            <v>1399</v>
          </cell>
          <cell r="J17">
            <v>1397</v>
          </cell>
          <cell r="K17">
            <v>1398</v>
          </cell>
          <cell r="L17">
            <v>1400</v>
          </cell>
          <cell r="M17">
            <v>1535</v>
          </cell>
          <cell r="N17">
            <v>1663</v>
          </cell>
          <cell r="O17">
            <v>1723</v>
          </cell>
          <cell r="P17">
            <v>0.2333571939871153</v>
          </cell>
          <cell r="Q17">
            <v>326</v>
          </cell>
        </row>
        <row r="18">
          <cell r="A18">
            <v>2504</v>
          </cell>
          <cell r="B18" t="str">
            <v>Sveitarfélagið Garður</v>
          </cell>
          <cell r="C18">
            <v>1152</v>
          </cell>
          <cell r="D18">
            <v>1140</v>
          </cell>
          <cell r="E18">
            <v>1141</v>
          </cell>
          <cell r="F18">
            <v>1173</v>
          </cell>
          <cell r="G18">
            <v>1180</v>
          </cell>
          <cell r="H18">
            <v>1207</v>
          </cell>
          <cell r="I18">
            <v>1207</v>
          </cell>
          <cell r="J18">
            <v>1236</v>
          </cell>
          <cell r="K18">
            <v>1280</v>
          </cell>
          <cell r="L18">
            <v>1324</v>
          </cell>
          <cell r="M18">
            <v>1376</v>
          </cell>
          <cell r="N18">
            <v>1486</v>
          </cell>
          <cell r="O18">
            <v>1451</v>
          </cell>
          <cell r="P18">
            <v>0.17394822006472488</v>
          </cell>
          <cell r="Q18">
            <v>215</v>
          </cell>
        </row>
        <row r="19">
          <cell r="A19">
            <v>2506</v>
          </cell>
          <cell r="B19" t="str">
            <v>Sveitarfélagið Vogar</v>
          </cell>
          <cell r="C19">
            <v>684</v>
          </cell>
          <cell r="D19">
            <v>670</v>
          </cell>
          <cell r="E19">
            <v>709</v>
          </cell>
          <cell r="F19">
            <v>708</v>
          </cell>
          <cell r="G19">
            <v>732</v>
          </cell>
          <cell r="H19">
            <v>774</v>
          </cell>
          <cell r="I19">
            <v>841</v>
          </cell>
          <cell r="J19">
            <v>863</v>
          </cell>
          <cell r="K19">
            <v>929</v>
          </cell>
          <cell r="L19">
            <v>940</v>
          </cell>
          <cell r="M19">
            <v>1018</v>
          </cell>
          <cell r="N19">
            <v>1106</v>
          </cell>
          <cell r="O19">
            <v>1225</v>
          </cell>
          <cell r="P19">
            <v>0.41946697566628033</v>
          </cell>
          <cell r="Q19">
            <v>362</v>
          </cell>
        </row>
        <row r="20">
          <cell r="B20" t="str">
            <v>Reykjanes</v>
          </cell>
          <cell r="C20">
            <v>69458</v>
          </cell>
          <cell r="D20">
            <v>70932</v>
          </cell>
          <cell r="E20">
            <v>72883</v>
          </cell>
          <cell r="F20">
            <v>75431</v>
          </cell>
          <cell r="G20">
            <v>77805</v>
          </cell>
          <cell r="H20">
            <v>80146</v>
          </cell>
          <cell r="I20">
            <v>82459</v>
          </cell>
          <cell r="J20">
            <v>84075</v>
          </cell>
          <cell r="K20">
            <v>85437</v>
          </cell>
          <cell r="L20">
            <v>87350</v>
          </cell>
          <cell r="M20">
            <v>90204</v>
          </cell>
          <cell r="N20">
            <v>94046</v>
          </cell>
          <cell r="O20">
            <v>98855</v>
          </cell>
          <cell r="P20">
            <v>0.1757954207552781</v>
          </cell>
          <cell r="Q20">
            <v>14780</v>
          </cell>
        </row>
        <row r="21">
          <cell r="I21">
            <v>194727</v>
          </cell>
        </row>
        <row r="22">
          <cell r="A22">
            <v>3000</v>
          </cell>
          <cell r="B22" t="str">
            <v>Akraneskaupstaður</v>
          </cell>
          <cell r="C22">
            <v>5105</v>
          </cell>
          <cell r="D22">
            <v>5074</v>
          </cell>
          <cell r="E22">
            <v>5127</v>
          </cell>
          <cell r="F22">
            <v>5188</v>
          </cell>
          <cell r="G22">
            <v>5355</v>
          </cell>
          <cell r="H22">
            <v>5431</v>
          </cell>
          <cell r="I22">
            <v>5520</v>
          </cell>
          <cell r="J22">
            <v>5587</v>
          </cell>
          <cell r="K22">
            <v>5590</v>
          </cell>
          <cell r="L22">
            <v>5662</v>
          </cell>
          <cell r="M22">
            <v>5782</v>
          </cell>
          <cell r="N22">
            <v>5955</v>
          </cell>
          <cell r="O22">
            <v>6345</v>
          </cell>
          <cell r="P22">
            <v>0.13567209593699658</v>
          </cell>
          <cell r="Q22">
            <v>758</v>
          </cell>
        </row>
        <row r="23">
          <cell r="A23">
            <v>3506</v>
          </cell>
          <cell r="B23" t="str">
            <v>Skorradalshreppur</v>
          </cell>
          <cell r="C23">
            <v>49</v>
          </cell>
          <cell r="D23">
            <v>47</v>
          </cell>
          <cell r="E23">
            <v>46</v>
          </cell>
          <cell r="F23">
            <v>51</v>
          </cell>
          <cell r="G23">
            <v>49</v>
          </cell>
          <cell r="H23">
            <v>47</v>
          </cell>
          <cell r="I23">
            <v>57</v>
          </cell>
          <cell r="J23">
            <v>69</v>
          </cell>
          <cell r="K23">
            <v>55</v>
          </cell>
          <cell r="L23">
            <v>64</v>
          </cell>
          <cell r="M23">
            <v>64</v>
          </cell>
          <cell r="N23">
            <v>56</v>
          </cell>
          <cell r="O23">
            <v>60</v>
          </cell>
          <cell r="P23">
            <v>-0.13043478260869568</v>
          </cell>
          <cell r="Q23">
            <v>-9</v>
          </cell>
        </row>
        <row r="24">
          <cell r="A24">
            <v>3511</v>
          </cell>
          <cell r="B24" t="str">
            <v>Hvalfjarðarsveit</v>
          </cell>
          <cell r="C24">
            <v>550</v>
          </cell>
          <cell r="D24">
            <v>554</v>
          </cell>
          <cell r="E24">
            <v>542</v>
          </cell>
          <cell r="F24">
            <v>539</v>
          </cell>
          <cell r="G24">
            <v>544</v>
          </cell>
          <cell r="H24">
            <v>554</v>
          </cell>
          <cell r="I24">
            <v>555</v>
          </cell>
          <cell r="J24">
            <v>545</v>
          </cell>
          <cell r="K24">
            <v>558</v>
          </cell>
          <cell r="L24">
            <v>559</v>
          </cell>
          <cell r="M24">
            <v>603</v>
          </cell>
          <cell r="N24">
            <v>616</v>
          </cell>
          <cell r="O24">
            <v>683</v>
          </cell>
          <cell r="P24">
            <v>0.25321100917431183</v>
          </cell>
          <cell r="Q24">
            <v>138</v>
          </cell>
        </row>
        <row r="25">
          <cell r="A25">
            <v>3609</v>
          </cell>
          <cell r="B25" t="str">
            <v>Borgarbyggð</v>
          </cell>
          <cell r="C25">
            <v>3191</v>
          </cell>
          <cell r="D25">
            <v>3312</v>
          </cell>
          <cell r="E25">
            <v>3265</v>
          </cell>
          <cell r="F25">
            <v>3288</v>
          </cell>
          <cell r="G25">
            <v>3283</v>
          </cell>
          <cell r="H25">
            <v>3348</v>
          </cell>
          <cell r="I25">
            <v>3407</v>
          </cell>
          <cell r="J25">
            <v>3406</v>
          </cell>
          <cell r="K25">
            <v>3473</v>
          </cell>
          <cell r="L25">
            <v>3445</v>
          </cell>
          <cell r="M25">
            <v>3625</v>
          </cell>
          <cell r="N25">
            <v>3713</v>
          </cell>
          <cell r="O25">
            <v>3742</v>
          </cell>
          <cell r="P25">
            <v>0.09864944216089255</v>
          </cell>
          <cell r="Q25">
            <v>336</v>
          </cell>
        </row>
        <row r="26">
          <cell r="A26">
            <v>3709</v>
          </cell>
          <cell r="B26" t="str">
            <v>Grundarfjarðarbær</v>
          </cell>
          <cell r="C26">
            <v>952</v>
          </cell>
          <cell r="D26">
            <v>944</v>
          </cell>
          <cell r="E26">
            <v>925</v>
          </cell>
          <cell r="F26">
            <v>937</v>
          </cell>
          <cell r="G26">
            <v>944</v>
          </cell>
          <cell r="H26">
            <v>952</v>
          </cell>
          <cell r="I26">
            <v>956</v>
          </cell>
          <cell r="J26">
            <v>967</v>
          </cell>
          <cell r="K26">
            <v>936</v>
          </cell>
          <cell r="L26">
            <v>940</v>
          </cell>
          <cell r="M26">
            <v>974</v>
          </cell>
          <cell r="N26">
            <v>954</v>
          </cell>
          <cell r="O26">
            <v>918</v>
          </cell>
          <cell r="P26">
            <v>-0.05067218200620471</v>
          </cell>
          <cell r="Q26">
            <v>-49</v>
          </cell>
        </row>
        <row r="27">
          <cell r="A27">
            <v>3710</v>
          </cell>
          <cell r="B27" t="str">
            <v>Helgafellssveit</v>
          </cell>
          <cell r="C27">
            <v>68</v>
          </cell>
          <cell r="D27">
            <v>68</v>
          </cell>
          <cell r="E27">
            <v>66</v>
          </cell>
          <cell r="F27">
            <v>59</v>
          </cell>
          <cell r="G27">
            <v>56</v>
          </cell>
          <cell r="H27">
            <v>56</v>
          </cell>
          <cell r="I27">
            <v>58</v>
          </cell>
          <cell r="J27">
            <v>56</v>
          </cell>
          <cell r="K27">
            <v>44</v>
          </cell>
          <cell r="L27">
            <v>47</v>
          </cell>
          <cell r="M27">
            <v>55</v>
          </cell>
          <cell r="N27">
            <v>58</v>
          </cell>
          <cell r="O27">
            <v>58</v>
          </cell>
          <cell r="P27">
            <v>0.03571428571428581</v>
          </cell>
          <cell r="Q27">
            <v>2</v>
          </cell>
        </row>
        <row r="28">
          <cell r="A28">
            <v>3711</v>
          </cell>
          <cell r="B28" t="str">
            <v>Stykkishólmsbær</v>
          </cell>
          <cell r="C28">
            <v>1295</v>
          </cell>
          <cell r="D28">
            <v>1275</v>
          </cell>
          <cell r="E28">
            <v>1268</v>
          </cell>
          <cell r="F28">
            <v>1244</v>
          </cell>
          <cell r="G28">
            <v>1216</v>
          </cell>
          <cell r="H28">
            <v>1229</v>
          </cell>
          <cell r="I28">
            <v>1239</v>
          </cell>
          <cell r="J28">
            <v>1228</v>
          </cell>
          <cell r="K28">
            <v>1170</v>
          </cell>
          <cell r="L28">
            <v>1140</v>
          </cell>
          <cell r="M28">
            <v>1165</v>
          </cell>
          <cell r="N28">
            <v>1149</v>
          </cell>
          <cell r="O28">
            <v>1103</v>
          </cell>
          <cell r="P28">
            <v>-0.10179153094462545</v>
          </cell>
          <cell r="Q28">
            <v>-125</v>
          </cell>
        </row>
        <row r="29">
          <cell r="A29">
            <v>3713</v>
          </cell>
          <cell r="B29" t="str">
            <v>Eyja- og Miklaholtshreppur</v>
          </cell>
          <cell r="C29">
            <v>145</v>
          </cell>
          <cell r="D29">
            <v>137</v>
          </cell>
          <cell r="E29">
            <v>122</v>
          </cell>
          <cell r="F29">
            <v>127</v>
          </cell>
          <cell r="G29">
            <v>115</v>
          </cell>
          <cell r="H29">
            <v>119</v>
          </cell>
          <cell r="I29">
            <v>119</v>
          </cell>
          <cell r="J29">
            <v>118</v>
          </cell>
          <cell r="K29">
            <v>132</v>
          </cell>
          <cell r="L29">
            <v>141</v>
          </cell>
          <cell r="M29">
            <v>137</v>
          </cell>
          <cell r="N29">
            <v>140</v>
          </cell>
          <cell r="O29">
            <v>130</v>
          </cell>
          <cell r="P29">
            <v>0.10169491525423724</v>
          </cell>
          <cell r="Q29">
            <v>12</v>
          </cell>
        </row>
        <row r="30">
          <cell r="A30">
            <v>3714</v>
          </cell>
          <cell r="B30" t="str">
            <v>Snæfellsbær</v>
          </cell>
          <cell r="C30">
            <v>1823</v>
          </cell>
          <cell r="D30">
            <v>1768</v>
          </cell>
          <cell r="E30">
            <v>1730</v>
          </cell>
          <cell r="F30">
            <v>1722</v>
          </cell>
          <cell r="G30">
            <v>1721</v>
          </cell>
          <cell r="H30">
            <v>1740</v>
          </cell>
          <cell r="I30">
            <v>1799</v>
          </cell>
          <cell r="J30">
            <v>1780</v>
          </cell>
          <cell r="K30">
            <v>1742</v>
          </cell>
          <cell r="L30">
            <v>1714</v>
          </cell>
          <cell r="M30">
            <v>1743</v>
          </cell>
          <cell r="N30">
            <v>1702</v>
          </cell>
          <cell r="O30">
            <v>1703</v>
          </cell>
          <cell r="P30">
            <v>-0.04325842696629212</v>
          </cell>
          <cell r="Q30">
            <v>-77</v>
          </cell>
        </row>
        <row r="31">
          <cell r="A31">
            <v>3811</v>
          </cell>
          <cell r="B31" t="str">
            <v>Dalabyggð</v>
          </cell>
          <cell r="C31">
            <v>845</v>
          </cell>
          <cell r="D31">
            <v>828</v>
          </cell>
          <cell r="E31">
            <v>852</v>
          </cell>
          <cell r="F31">
            <v>795</v>
          </cell>
          <cell r="G31">
            <v>771</v>
          </cell>
          <cell r="H31">
            <v>790</v>
          </cell>
          <cell r="I31">
            <v>747</v>
          </cell>
          <cell r="J31">
            <v>755</v>
          </cell>
          <cell r="K31">
            <v>739</v>
          </cell>
          <cell r="L31">
            <v>711</v>
          </cell>
          <cell r="M31">
            <v>715</v>
          </cell>
          <cell r="N31">
            <v>682</v>
          </cell>
          <cell r="O31">
            <v>710</v>
          </cell>
          <cell r="P31">
            <v>-0.05960264900662249</v>
          </cell>
          <cell r="Q31">
            <v>-45</v>
          </cell>
        </row>
        <row r="32">
          <cell r="B32" t="str">
            <v>Vesturland</v>
          </cell>
          <cell r="C32">
            <v>14023</v>
          </cell>
          <cell r="D32">
            <v>14007</v>
          </cell>
          <cell r="E32">
            <v>13943</v>
          </cell>
          <cell r="F32">
            <v>13950</v>
          </cell>
          <cell r="G32">
            <v>14054</v>
          </cell>
          <cell r="H32">
            <v>14266</v>
          </cell>
          <cell r="I32">
            <v>14457</v>
          </cell>
          <cell r="J32">
            <v>14511</v>
          </cell>
          <cell r="K32">
            <v>14439</v>
          </cell>
          <cell r="L32">
            <v>14423</v>
          </cell>
          <cell r="M32">
            <v>14863</v>
          </cell>
          <cell r="N32">
            <v>15025</v>
          </cell>
          <cell r="O32">
            <v>15452</v>
          </cell>
          <cell r="P32">
            <v>0.06484735717731382</v>
          </cell>
          <cell r="Q32">
            <v>941</v>
          </cell>
        </row>
        <row r="34">
          <cell r="A34">
            <v>4100</v>
          </cell>
          <cell r="B34" t="str">
            <v>Bolungarvíkurkaupstaður</v>
          </cell>
          <cell r="C34">
            <v>1077</v>
          </cell>
          <cell r="D34">
            <v>1097</v>
          </cell>
          <cell r="E34">
            <v>1094</v>
          </cell>
          <cell r="F34">
            <v>1023</v>
          </cell>
          <cell r="G34">
            <v>998</v>
          </cell>
          <cell r="H34">
            <v>999</v>
          </cell>
          <cell r="I34">
            <v>958</v>
          </cell>
          <cell r="J34">
            <v>957</v>
          </cell>
          <cell r="K34">
            <v>943</v>
          </cell>
          <cell r="L34">
            <v>935</v>
          </cell>
          <cell r="M34">
            <v>918</v>
          </cell>
          <cell r="N34">
            <v>905</v>
          </cell>
          <cell r="O34">
            <v>904</v>
          </cell>
          <cell r="P34">
            <v>-0.05538140020898641</v>
          </cell>
          <cell r="Q34">
            <v>-53</v>
          </cell>
        </row>
        <row r="35">
          <cell r="A35">
            <v>4200</v>
          </cell>
          <cell r="B35" t="str">
            <v>Ísafjarðarbær</v>
          </cell>
          <cell r="C35">
            <v>4615</v>
          </cell>
          <cell r="D35">
            <v>4519</v>
          </cell>
          <cell r="E35">
            <v>4403</v>
          </cell>
          <cell r="F35">
            <v>4476</v>
          </cell>
          <cell r="G35">
            <v>4278</v>
          </cell>
          <cell r="H35">
            <v>4225</v>
          </cell>
          <cell r="I35">
            <v>4182</v>
          </cell>
          <cell r="J35">
            <v>4153</v>
          </cell>
          <cell r="K35">
            <v>4127</v>
          </cell>
          <cell r="L35">
            <v>4133</v>
          </cell>
          <cell r="M35">
            <v>4109</v>
          </cell>
          <cell r="N35">
            <v>4098</v>
          </cell>
          <cell r="O35">
            <v>3963</v>
          </cell>
          <cell r="P35">
            <v>-0.04575006019744765</v>
          </cell>
          <cell r="Q35">
            <v>-190</v>
          </cell>
        </row>
        <row r="36">
          <cell r="A36">
            <v>4502</v>
          </cell>
          <cell r="B36" t="str">
            <v>Reykhólahreppur</v>
          </cell>
          <cell r="C36">
            <v>350</v>
          </cell>
          <cell r="D36">
            <v>334</v>
          </cell>
          <cell r="E36">
            <v>334</v>
          </cell>
          <cell r="F36">
            <v>309</v>
          </cell>
          <cell r="G36">
            <v>307</v>
          </cell>
          <cell r="H36">
            <v>307</v>
          </cell>
          <cell r="I36">
            <v>304</v>
          </cell>
          <cell r="J36">
            <v>292</v>
          </cell>
          <cell r="K36">
            <v>283</v>
          </cell>
          <cell r="L36">
            <v>257</v>
          </cell>
          <cell r="M36">
            <v>255</v>
          </cell>
          <cell r="N36">
            <v>251</v>
          </cell>
          <cell r="O36">
            <v>266</v>
          </cell>
          <cell r="P36">
            <v>-0.08904109589041098</v>
          </cell>
          <cell r="Q36">
            <v>-26</v>
          </cell>
        </row>
        <row r="37">
          <cell r="A37">
            <v>4604</v>
          </cell>
          <cell r="B37" t="str">
            <v>Tálknafjarðarhreppur</v>
          </cell>
          <cell r="C37">
            <v>327</v>
          </cell>
          <cell r="D37">
            <v>331</v>
          </cell>
          <cell r="E37">
            <v>327</v>
          </cell>
          <cell r="F37">
            <v>349</v>
          </cell>
          <cell r="G37">
            <v>366</v>
          </cell>
          <cell r="H37">
            <v>365</v>
          </cell>
          <cell r="I37">
            <v>372</v>
          </cell>
          <cell r="J37">
            <v>346</v>
          </cell>
          <cell r="K37">
            <v>353</v>
          </cell>
          <cell r="L37">
            <v>326</v>
          </cell>
          <cell r="M37">
            <v>297</v>
          </cell>
          <cell r="N37">
            <v>292</v>
          </cell>
          <cell r="O37">
            <v>290</v>
          </cell>
          <cell r="P37">
            <v>-0.161849710982659</v>
          </cell>
          <cell r="Q37">
            <v>-56</v>
          </cell>
        </row>
        <row r="38">
          <cell r="A38">
            <v>4607</v>
          </cell>
          <cell r="B38" t="str">
            <v>Vesturbyggð</v>
          </cell>
          <cell r="C38">
            <v>1340</v>
          </cell>
          <cell r="D38">
            <v>1297</v>
          </cell>
          <cell r="E38">
            <v>1252</v>
          </cell>
          <cell r="F38">
            <v>1253</v>
          </cell>
          <cell r="G38">
            <v>1232</v>
          </cell>
          <cell r="H38">
            <v>1162</v>
          </cell>
          <cell r="I38">
            <v>1134</v>
          </cell>
          <cell r="J38">
            <v>1120</v>
          </cell>
          <cell r="K38">
            <v>1073</v>
          </cell>
          <cell r="L38">
            <v>1017</v>
          </cell>
          <cell r="M38">
            <v>965</v>
          </cell>
          <cell r="N38">
            <v>937</v>
          </cell>
          <cell r="O38">
            <v>920</v>
          </cell>
          <cell r="P38">
            <v>-0.1785714285714286</v>
          </cell>
          <cell r="Q38">
            <v>-200</v>
          </cell>
        </row>
        <row r="39">
          <cell r="A39">
            <v>4803</v>
          </cell>
          <cell r="B39" t="str">
            <v>Súðavíkurhreppur</v>
          </cell>
          <cell r="C39">
            <v>283</v>
          </cell>
          <cell r="D39">
            <v>300</v>
          </cell>
          <cell r="E39">
            <v>277</v>
          </cell>
          <cell r="F39">
            <v>263</v>
          </cell>
          <cell r="G39">
            <v>254</v>
          </cell>
          <cell r="H39">
            <v>227</v>
          </cell>
          <cell r="I39">
            <v>223</v>
          </cell>
          <cell r="J39">
            <v>235</v>
          </cell>
          <cell r="K39">
            <v>228</v>
          </cell>
          <cell r="L39">
            <v>235</v>
          </cell>
          <cell r="M39">
            <v>235</v>
          </cell>
          <cell r="N39">
            <v>229</v>
          </cell>
          <cell r="O39">
            <v>214</v>
          </cell>
          <cell r="P39">
            <v>-0.08936170212765959</v>
          </cell>
          <cell r="Q39">
            <v>-21</v>
          </cell>
        </row>
        <row r="40">
          <cell r="A40">
            <v>4901</v>
          </cell>
          <cell r="B40" t="str">
            <v>Árneshreppur</v>
          </cell>
          <cell r="C40">
            <v>88</v>
          </cell>
          <cell r="D40">
            <v>84</v>
          </cell>
          <cell r="E40">
            <v>74</v>
          </cell>
          <cell r="F40">
            <v>71</v>
          </cell>
          <cell r="G40">
            <v>67</v>
          </cell>
          <cell r="H40">
            <v>60</v>
          </cell>
          <cell r="I40">
            <v>59</v>
          </cell>
          <cell r="J40">
            <v>59</v>
          </cell>
          <cell r="K40">
            <v>56</v>
          </cell>
          <cell r="L40">
            <v>57</v>
          </cell>
          <cell r="M40">
            <v>50</v>
          </cell>
          <cell r="N40">
            <v>50</v>
          </cell>
          <cell r="O40">
            <v>48</v>
          </cell>
          <cell r="P40">
            <v>-0.18644067796610164</v>
          </cell>
          <cell r="Q40">
            <v>-11</v>
          </cell>
        </row>
        <row r="41">
          <cell r="A41">
            <v>4902</v>
          </cell>
          <cell r="B41" t="str">
            <v>Kaldrananeshreppur</v>
          </cell>
          <cell r="C41">
            <v>146</v>
          </cell>
          <cell r="D41">
            <v>135</v>
          </cell>
          <cell r="E41">
            <v>142</v>
          </cell>
          <cell r="F41">
            <v>142</v>
          </cell>
          <cell r="G41">
            <v>144</v>
          </cell>
          <cell r="H41">
            <v>130</v>
          </cell>
          <cell r="I41">
            <v>133</v>
          </cell>
          <cell r="J41">
            <v>132</v>
          </cell>
          <cell r="K41">
            <v>125</v>
          </cell>
          <cell r="L41">
            <v>117</v>
          </cell>
          <cell r="M41">
            <v>112</v>
          </cell>
          <cell r="N41">
            <v>101</v>
          </cell>
          <cell r="O41">
            <v>102</v>
          </cell>
          <cell r="P41">
            <v>-0.2272727272727273</v>
          </cell>
          <cell r="Q41">
            <v>-30</v>
          </cell>
        </row>
        <row r="42">
          <cell r="A42">
            <v>4908</v>
          </cell>
          <cell r="B42" t="str">
            <v>Bæjarhreppur</v>
          </cell>
          <cell r="C42">
            <v>107</v>
          </cell>
          <cell r="D42">
            <v>106</v>
          </cell>
          <cell r="E42">
            <v>100</v>
          </cell>
          <cell r="F42">
            <v>97</v>
          </cell>
          <cell r="G42">
            <v>93</v>
          </cell>
          <cell r="H42">
            <v>93</v>
          </cell>
          <cell r="I42">
            <v>107</v>
          </cell>
          <cell r="J42">
            <v>94</v>
          </cell>
          <cell r="K42">
            <v>101</v>
          </cell>
          <cell r="L42">
            <v>103</v>
          </cell>
          <cell r="M42">
            <v>105</v>
          </cell>
          <cell r="N42">
            <v>100</v>
          </cell>
          <cell r="O42">
            <v>102</v>
          </cell>
          <cell r="P42">
            <v>0.0851063829787233</v>
          </cell>
          <cell r="Q42">
            <v>8</v>
          </cell>
        </row>
        <row r="43">
          <cell r="A43">
            <v>4911</v>
          </cell>
          <cell r="B43" t="str">
            <v>Strandabyggð</v>
          </cell>
          <cell r="C43">
            <v>682</v>
          </cell>
          <cell r="D43">
            <v>662</v>
          </cell>
          <cell r="E43">
            <v>641</v>
          </cell>
          <cell r="F43">
            <v>618</v>
          </cell>
          <cell r="G43">
            <v>579</v>
          </cell>
          <cell r="H43">
            <v>576</v>
          </cell>
          <cell r="I43">
            <v>542</v>
          </cell>
          <cell r="J43">
            <v>544</v>
          </cell>
          <cell r="K43">
            <v>549</v>
          </cell>
          <cell r="L43">
            <v>515</v>
          </cell>
          <cell r="M43">
            <v>500</v>
          </cell>
          <cell r="N43">
            <v>507</v>
          </cell>
          <cell r="O43">
            <v>500</v>
          </cell>
          <cell r="P43">
            <v>-0.08088235294117652</v>
          </cell>
          <cell r="Q43">
            <v>-44</v>
          </cell>
        </row>
        <row r="44">
          <cell r="B44" t="str">
            <v>Vestfirðir</v>
          </cell>
          <cell r="C44">
            <v>9015</v>
          </cell>
          <cell r="D44">
            <v>8865</v>
          </cell>
          <cell r="E44">
            <v>8644</v>
          </cell>
          <cell r="F44">
            <v>8601</v>
          </cell>
          <cell r="G44">
            <v>8318</v>
          </cell>
          <cell r="H44">
            <v>8144</v>
          </cell>
          <cell r="I44">
            <v>8014</v>
          </cell>
          <cell r="J44">
            <v>7932</v>
          </cell>
          <cell r="K44">
            <v>7838</v>
          </cell>
          <cell r="L44">
            <v>7695</v>
          </cell>
          <cell r="M44">
            <v>7546</v>
          </cell>
          <cell r="N44">
            <v>7470</v>
          </cell>
          <cell r="O44">
            <v>7309</v>
          </cell>
          <cell r="P44">
            <v>-0.07854261220373171</v>
          </cell>
          <cell r="Q44">
            <v>-623</v>
          </cell>
        </row>
        <row r="46">
          <cell r="A46">
            <v>5200</v>
          </cell>
          <cell r="B46" t="str">
            <v>Sveitarfélagið Skagafjörður</v>
          </cell>
          <cell r="C46">
            <v>4646</v>
          </cell>
          <cell r="D46">
            <v>4431</v>
          </cell>
          <cell r="E46">
            <v>4320</v>
          </cell>
          <cell r="F46">
            <v>4194</v>
          </cell>
          <cell r="G46">
            <v>4190</v>
          </cell>
          <cell r="H46">
            <v>4183</v>
          </cell>
          <cell r="I46">
            <v>4162</v>
          </cell>
          <cell r="J46">
            <v>4164</v>
          </cell>
          <cell r="K46">
            <v>4180</v>
          </cell>
          <cell r="L46">
            <v>4146</v>
          </cell>
          <cell r="M46">
            <v>4110</v>
          </cell>
          <cell r="N46">
            <v>4078</v>
          </cell>
          <cell r="O46">
            <v>4027</v>
          </cell>
          <cell r="P46">
            <v>-0.032901056676272855</v>
          </cell>
          <cell r="Q46">
            <v>-137</v>
          </cell>
        </row>
        <row r="47">
          <cell r="A47">
            <v>5508</v>
          </cell>
          <cell r="B47" t="str">
            <v>Húnaþing vestra</v>
          </cell>
          <cell r="C47">
            <v>1393</v>
          </cell>
          <cell r="D47">
            <v>1337</v>
          </cell>
          <cell r="E47">
            <v>1318</v>
          </cell>
          <cell r="F47">
            <v>1285</v>
          </cell>
          <cell r="G47">
            <v>1249</v>
          </cell>
          <cell r="H47">
            <v>1225</v>
          </cell>
          <cell r="I47">
            <v>1209</v>
          </cell>
          <cell r="J47">
            <v>1207</v>
          </cell>
          <cell r="K47">
            <v>1176</v>
          </cell>
          <cell r="L47">
            <v>1168</v>
          </cell>
          <cell r="M47">
            <v>1173</v>
          </cell>
          <cell r="N47">
            <v>1167</v>
          </cell>
          <cell r="O47">
            <v>1150</v>
          </cell>
          <cell r="P47">
            <v>-0.047224523612261815</v>
          </cell>
          <cell r="Q47">
            <v>-57</v>
          </cell>
        </row>
        <row r="48">
          <cell r="A48">
            <v>5604</v>
          </cell>
          <cell r="B48" t="str">
            <v>Blönduósbær </v>
          </cell>
          <cell r="C48">
            <v>1104</v>
          </cell>
          <cell r="D48">
            <v>1063</v>
          </cell>
          <cell r="E48">
            <v>1039</v>
          </cell>
          <cell r="F48">
            <v>1043</v>
          </cell>
          <cell r="G48">
            <v>997</v>
          </cell>
          <cell r="H48">
            <v>1001</v>
          </cell>
          <cell r="I48">
            <v>965</v>
          </cell>
          <cell r="J48">
            <v>936</v>
          </cell>
          <cell r="K48">
            <v>960</v>
          </cell>
          <cell r="L48">
            <v>924</v>
          </cell>
          <cell r="M48">
            <v>903</v>
          </cell>
          <cell r="N48">
            <v>892</v>
          </cell>
          <cell r="O48">
            <v>895</v>
          </cell>
          <cell r="P48">
            <v>-0.04380341880341876</v>
          </cell>
          <cell r="Q48">
            <v>-41</v>
          </cell>
        </row>
        <row r="49">
          <cell r="A49">
            <v>5609</v>
          </cell>
          <cell r="B49" t="str">
            <v>Höfðahreppur</v>
          </cell>
          <cell r="C49">
            <v>668</v>
          </cell>
          <cell r="D49">
            <v>656</v>
          </cell>
          <cell r="E49">
            <v>631</v>
          </cell>
          <cell r="F49">
            <v>601</v>
          </cell>
          <cell r="G49">
            <v>624</v>
          </cell>
          <cell r="H49">
            <v>615</v>
          </cell>
          <cell r="I49">
            <v>621</v>
          </cell>
          <cell r="J49">
            <v>599</v>
          </cell>
          <cell r="K49">
            <v>585</v>
          </cell>
          <cell r="L49">
            <v>562</v>
          </cell>
          <cell r="M49">
            <v>545</v>
          </cell>
          <cell r="N49">
            <v>534</v>
          </cell>
          <cell r="O49">
            <v>526</v>
          </cell>
          <cell r="P49">
            <v>-0.12186978297161932</v>
          </cell>
          <cell r="Q49">
            <v>-73</v>
          </cell>
        </row>
        <row r="50">
          <cell r="A50">
            <v>5611</v>
          </cell>
          <cell r="B50" t="str">
            <v>Skagabyggð</v>
          </cell>
          <cell r="C50">
            <v>95</v>
          </cell>
          <cell r="D50">
            <v>93</v>
          </cell>
          <cell r="E50">
            <v>93</v>
          </cell>
          <cell r="F50">
            <v>98</v>
          </cell>
          <cell r="G50">
            <v>102</v>
          </cell>
          <cell r="H50">
            <v>104</v>
          </cell>
          <cell r="I50">
            <v>103</v>
          </cell>
          <cell r="J50">
            <v>101</v>
          </cell>
          <cell r="K50">
            <v>97</v>
          </cell>
          <cell r="L50">
            <v>101</v>
          </cell>
          <cell r="M50">
            <v>99</v>
          </cell>
          <cell r="N50">
            <v>96</v>
          </cell>
          <cell r="O50">
            <v>106</v>
          </cell>
          <cell r="P50">
            <v>0.04950495049504955</v>
          </cell>
          <cell r="Q50">
            <v>5</v>
          </cell>
        </row>
        <row r="51">
          <cell r="A51">
            <v>5612</v>
          </cell>
          <cell r="B51" t="str">
            <v>Húnavatnshreppur</v>
          </cell>
          <cell r="C51">
            <v>525</v>
          </cell>
          <cell r="D51">
            <v>525</v>
          </cell>
          <cell r="E51">
            <v>547</v>
          </cell>
          <cell r="F51">
            <v>533</v>
          </cell>
          <cell r="G51">
            <v>516</v>
          </cell>
          <cell r="H51">
            <v>508</v>
          </cell>
          <cell r="I51">
            <v>512</v>
          </cell>
          <cell r="J51">
            <v>514</v>
          </cell>
          <cell r="K51">
            <v>492</v>
          </cell>
          <cell r="L51">
            <v>483</v>
          </cell>
          <cell r="M51">
            <v>471</v>
          </cell>
          <cell r="N51">
            <v>463</v>
          </cell>
          <cell r="O51">
            <v>451</v>
          </cell>
          <cell r="P51">
            <v>-0.12256809338521402</v>
          </cell>
          <cell r="Q51">
            <v>-63</v>
          </cell>
        </row>
        <row r="52">
          <cell r="A52">
            <v>5706</v>
          </cell>
          <cell r="B52" t="str">
            <v>Akrahreppur</v>
          </cell>
          <cell r="C52">
            <v>242</v>
          </cell>
          <cell r="D52">
            <v>222</v>
          </cell>
          <cell r="E52">
            <v>219</v>
          </cell>
          <cell r="F52">
            <v>222</v>
          </cell>
          <cell r="G52">
            <v>219</v>
          </cell>
          <cell r="H52">
            <v>228</v>
          </cell>
          <cell r="I52">
            <v>230</v>
          </cell>
          <cell r="J52">
            <v>235</v>
          </cell>
          <cell r="K52">
            <v>229</v>
          </cell>
          <cell r="L52">
            <v>215</v>
          </cell>
          <cell r="M52">
            <v>225</v>
          </cell>
          <cell r="N52">
            <v>222</v>
          </cell>
          <cell r="O52">
            <v>204</v>
          </cell>
          <cell r="P52">
            <v>-0.13191489361702124</v>
          </cell>
          <cell r="Q52">
            <v>-31</v>
          </cell>
        </row>
        <row r="53">
          <cell r="B53" t="str">
            <v>Norðurland vestra</v>
          </cell>
          <cell r="C53">
            <v>8673</v>
          </cell>
          <cell r="D53">
            <v>8327</v>
          </cell>
          <cell r="E53">
            <v>8167</v>
          </cell>
          <cell r="F53">
            <v>7976</v>
          </cell>
          <cell r="G53">
            <v>7897</v>
          </cell>
          <cell r="H53">
            <v>7864</v>
          </cell>
          <cell r="I53">
            <v>7802</v>
          </cell>
          <cell r="J53">
            <v>7756</v>
          </cell>
          <cell r="K53">
            <v>7719</v>
          </cell>
          <cell r="L53">
            <v>7599</v>
          </cell>
          <cell r="M53">
            <v>7526</v>
          </cell>
          <cell r="N53">
            <v>7452</v>
          </cell>
          <cell r="O53">
            <v>7359</v>
          </cell>
          <cell r="P53">
            <v>-0.05118617844249618</v>
          </cell>
          <cell r="Q53">
            <v>-397</v>
          </cell>
        </row>
        <row r="55">
          <cell r="A55">
            <v>6000</v>
          </cell>
          <cell r="B55" t="str">
            <v>Akureyrarkaupstaður</v>
          </cell>
          <cell r="C55">
            <v>15190</v>
          </cell>
          <cell r="D55">
            <v>15269</v>
          </cell>
          <cell r="E55">
            <v>15282</v>
          </cell>
          <cell r="F55">
            <v>15334</v>
          </cell>
          <cell r="G55">
            <v>15361</v>
          </cell>
          <cell r="H55">
            <v>15573</v>
          </cell>
          <cell r="I55">
            <v>15829</v>
          </cell>
          <cell r="J55">
            <v>16024</v>
          </cell>
          <cell r="K55">
            <v>16251</v>
          </cell>
          <cell r="L55">
            <v>16469</v>
          </cell>
          <cell r="M55">
            <v>16736</v>
          </cell>
          <cell r="N55">
            <v>16822</v>
          </cell>
          <cell r="O55">
            <v>17253</v>
          </cell>
          <cell r="P55">
            <v>0.07669745381927107</v>
          </cell>
          <cell r="Q55">
            <v>1229</v>
          </cell>
        </row>
        <row r="56">
          <cell r="A56">
            <v>6100</v>
          </cell>
          <cell r="B56" t="str">
            <v>Norðurþing</v>
          </cell>
          <cell r="C56">
            <v>3473</v>
          </cell>
          <cell r="D56">
            <v>3517</v>
          </cell>
          <cell r="E56">
            <v>3475</v>
          </cell>
          <cell r="F56">
            <v>3456</v>
          </cell>
          <cell r="G56">
            <v>3389</v>
          </cell>
          <cell r="H56">
            <v>3330</v>
          </cell>
          <cell r="I56">
            <v>3260</v>
          </cell>
          <cell r="J56">
            <v>3214</v>
          </cell>
          <cell r="K56">
            <v>3156</v>
          </cell>
          <cell r="L56">
            <v>3104</v>
          </cell>
          <cell r="M56">
            <v>3031</v>
          </cell>
          <cell r="N56">
            <v>3023</v>
          </cell>
          <cell r="O56">
            <v>2970</v>
          </cell>
          <cell r="P56">
            <v>-0.07591785936527695</v>
          </cell>
          <cell r="Q56">
            <v>-244</v>
          </cell>
        </row>
        <row r="57">
          <cell r="A57">
            <v>6250</v>
          </cell>
          <cell r="B57" t="str">
            <v>Fjallabyggð</v>
          </cell>
          <cell r="C57">
            <v>2921</v>
          </cell>
          <cell r="D57">
            <v>2836</v>
          </cell>
          <cell r="E57">
            <v>2731</v>
          </cell>
          <cell r="F57">
            <v>2696</v>
          </cell>
          <cell r="G57">
            <v>2639</v>
          </cell>
          <cell r="H57">
            <v>2597</v>
          </cell>
          <cell r="I57">
            <v>2543</v>
          </cell>
          <cell r="J57">
            <v>2496</v>
          </cell>
          <cell r="K57">
            <v>2427</v>
          </cell>
          <cell r="L57">
            <v>2366</v>
          </cell>
          <cell r="M57">
            <v>2298</v>
          </cell>
          <cell r="N57">
            <v>2261</v>
          </cell>
          <cell r="O57">
            <v>2188</v>
          </cell>
          <cell r="P57">
            <v>-0.1233974358974359</v>
          </cell>
          <cell r="Q57">
            <v>-308</v>
          </cell>
        </row>
        <row r="58">
          <cell r="A58">
            <v>6400</v>
          </cell>
          <cell r="B58" t="str">
            <v>Dalvíkurbyggð</v>
          </cell>
          <cell r="C58">
            <v>2101</v>
          </cell>
          <cell r="D58">
            <v>2086</v>
          </cell>
          <cell r="E58">
            <v>2077</v>
          </cell>
          <cell r="F58">
            <v>2069</v>
          </cell>
          <cell r="G58">
            <v>2040</v>
          </cell>
          <cell r="H58">
            <v>2034</v>
          </cell>
          <cell r="I58">
            <v>2013</v>
          </cell>
          <cell r="J58">
            <v>2040</v>
          </cell>
          <cell r="K58">
            <v>2024</v>
          </cell>
          <cell r="L58">
            <v>1933</v>
          </cell>
          <cell r="M58">
            <v>1927</v>
          </cell>
          <cell r="N58">
            <v>1966</v>
          </cell>
          <cell r="O58">
            <v>1951</v>
          </cell>
          <cell r="P58">
            <v>-0.04362745098039211</v>
          </cell>
          <cell r="Q58">
            <v>-89</v>
          </cell>
        </row>
        <row r="59">
          <cell r="A59">
            <v>6501</v>
          </cell>
          <cell r="B59" t="str">
            <v>Grímseyjarhreppur</v>
          </cell>
          <cell r="C59">
            <v>117</v>
          </cell>
          <cell r="D59">
            <v>102</v>
          </cell>
          <cell r="E59">
            <v>99</v>
          </cell>
          <cell r="F59">
            <v>93</v>
          </cell>
          <cell r="G59">
            <v>98</v>
          </cell>
          <cell r="H59">
            <v>93</v>
          </cell>
          <cell r="I59">
            <v>95</v>
          </cell>
          <cell r="J59">
            <v>89</v>
          </cell>
          <cell r="K59">
            <v>93</v>
          </cell>
          <cell r="L59">
            <v>92</v>
          </cell>
          <cell r="M59">
            <v>102</v>
          </cell>
          <cell r="N59">
            <v>99</v>
          </cell>
          <cell r="O59">
            <v>103</v>
          </cell>
          <cell r="P59">
            <v>0.1573033707865168</v>
          </cell>
          <cell r="Q59">
            <v>14</v>
          </cell>
        </row>
        <row r="60">
          <cell r="A60">
            <v>6506</v>
          </cell>
          <cell r="B60" t="str">
            <v>Arnarneshreppur</v>
          </cell>
          <cell r="C60">
            <v>204</v>
          </cell>
          <cell r="D60">
            <v>206</v>
          </cell>
          <cell r="E60">
            <v>209</v>
          </cell>
          <cell r="F60">
            <v>192</v>
          </cell>
          <cell r="G60">
            <v>195</v>
          </cell>
          <cell r="H60">
            <v>204</v>
          </cell>
          <cell r="I60">
            <v>184</v>
          </cell>
          <cell r="J60">
            <v>183</v>
          </cell>
          <cell r="K60">
            <v>187</v>
          </cell>
          <cell r="L60">
            <v>182</v>
          </cell>
          <cell r="M60">
            <v>174</v>
          </cell>
          <cell r="N60">
            <v>176</v>
          </cell>
          <cell r="O60">
            <v>171</v>
          </cell>
          <cell r="P60">
            <v>-0.06557377049180324</v>
          </cell>
          <cell r="Q60">
            <v>-12</v>
          </cell>
        </row>
        <row r="61">
          <cell r="A61">
            <v>6513</v>
          </cell>
          <cell r="B61" t="str">
            <v>Eyjafjarðarsveit</v>
          </cell>
          <cell r="C61">
            <v>927</v>
          </cell>
          <cell r="D61">
            <v>934</v>
          </cell>
          <cell r="E61">
            <v>935</v>
          </cell>
          <cell r="F61">
            <v>950</v>
          </cell>
          <cell r="G61">
            <v>955</v>
          </cell>
          <cell r="H61">
            <v>990</v>
          </cell>
          <cell r="I61">
            <v>979</v>
          </cell>
          <cell r="J61">
            <v>974</v>
          </cell>
          <cell r="K61">
            <v>957</v>
          </cell>
          <cell r="L61">
            <v>995</v>
          </cell>
          <cell r="M61">
            <v>978</v>
          </cell>
          <cell r="N61">
            <v>998</v>
          </cell>
          <cell r="O61">
            <v>1009</v>
          </cell>
          <cell r="P61">
            <v>0.035934291581108724</v>
          </cell>
          <cell r="Q61">
            <v>35</v>
          </cell>
        </row>
        <row r="62">
          <cell r="A62">
            <v>6514</v>
          </cell>
          <cell r="B62" t="str">
            <v>Hörgárbyggð</v>
          </cell>
          <cell r="C62">
            <v>382</v>
          </cell>
          <cell r="D62">
            <v>383</v>
          </cell>
          <cell r="E62">
            <v>404</v>
          </cell>
          <cell r="F62">
            <v>401</v>
          </cell>
          <cell r="G62">
            <v>384</v>
          </cell>
          <cell r="H62">
            <v>380</v>
          </cell>
          <cell r="I62">
            <v>389</v>
          </cell>
          <cell r="J62">
            <v>370</v>
          </cell>
          <cell r="K62">
            <v>370</v>
          </cell>
          <cell r="L62">
            <v>391</v>
          </cell>
          <cell r="M62">
            <v>399</v>
          </cell>
          <cell r="N62">
            <v>411</v>
          </cell>
          <cell r="O62">
            <v>416</v>
          </cell>
          <cell r="P62">
            <v>0.12432432432432439</v>
          </cell>
          <cell r="Q62">
            <v>46</v>
          </cell>
        </row>
        <row r="63">
          <cell r="A63">
            <v>6601</v>
          </cell>
          <cell r="B63" t="str">
            <v>Svalbarðsstrandarhreppur</v>
          </cell>
          <cell r="C63">
            <v>336</v>
          </cell>
          <cell r="D63">
            <v>339</v>
          </cell>
          <cell r="E63">
            <v>342</v>
          </cell>
          <cell r="F63">
            <v>327</v>
          </cell>
          <cell r="G63">
            <v>341</v>
          </cell>
          <cell r="H63">
            <v>351</v>
          </cell>
          <cell r="I63">
            <v>371</v>
          </cell>
          <cell r="J63">
            <v>379</v>
          </cell>
          <cell r="K63">
            <v>376</v>
          </cell>
          <cell r="L63">
            <v>362</v>
          </cell>
          <cell r="M63">
            <v>382</v>
          </cell>
          <cell r="N63">
            <v>381</v>
          </cell>
          <cell r="O63">
            <v>385</v>
          </cell>
          <cell r="P63">
            <v>0.0158311345646438</v>
          </cell>
          <cell r="Q63">
            <v>6</v>
          </cell>
        </row>
        <row r="64">
          <cell r="A64">
            <v>6602</v>
          </cell>
          <cell r="B64" t="str">
            <v>Grýtubakkahreppur</v>
          </cell>
          <cell r="C64">
            <v>366</v>
          </cell>
          <cell r="D64">
            <v>365</v>
          </cell>
          <cell r="E64">
            <v>375</v>
          </cell>
          <cell r="F64">
            <v>377</v>
          </cell>
          <cell r="G64">
            <v>379</v>
          </cell>
          <cell r="H64">
            <v>386</v>
          </cell>
          <cell r="I64">
            <v>394</v>
          </cell>
          <cell r="J64">
            <v>392</v>
          </cell>
          <cell r="K64">
            <v>396</v>
          </cell>
          <cell r="L64">
            <v>388</v>
          </cell>
          <cell r="M64">
            <v>366</v>
          </cell>
          <cell r="N64">
            <v>368</v>
          </cell>
          <cell r="O64">
            <v>357</v>
          </cell>
          <cell r="P64">
            <v>-0.0892857142857143</v>
          </cell>
          <cell r="Q64">
            <v>-35</v>
          </cell>
        </row>
        <row r="65">
          <cell r="A65">
            <v>6607</v>
          </cell>
          <cell r="B65" t="str">
            <v>Skútustaðahreppur</v>
          </cell>
          <cell r="C65">
            <v>487</v>
          </cell>
          <cell r="D65">
            <v>472</v>
          </cell>
          <cell r="E65">
            <v>472</v>
          </cell>
          <cell r="F65">
            <v>450</v>
          </cell>
          <cell r="G65">
            <v>452</v>
          </cell>
          <cell r="H65">
            <v>443</v>
          </cell>
          <cell r="I65">
            <v>451</v>
          </cell>
          <cell r="J65">
            <v>453</v>
          </cell>
          <cell r="K65">
            <v>440</v>
          </cell>
          <cell r="L65">
            <v>436</v>
          </cell>
          <cell r="M65">
            <v>428</v>
          </cell>
          <cell r="N65">
            <v>410</v>
          </cell>
          <cell r="O65">
            <v>403</v>
          </cell>
          <cell r="P65">
            <v>-0.11037527593818985</v>
          </cell>
          <cell r="Q65">
            <v>-50</v>
          </cell>
        </row>
        <row r="66">
          <cell r="A66">
            <v>6609</v>
          </cell>
          <cell r="B66" t="str">
            <v>Aðaldælahreppur</v>
          </cell>
          <cell r="C66">
            <v>321</v>
          </cell>
          <cell r="D66">
            <v>315</v>
          </cell>
          <cell r="E66">
            <v>313</v>
          </cell>
          <cell r="F66">
            <v>300</v>
          </cell>
          <cell r="G66">
            <v>297</v>
          </cell>
          <cell r="H66">
            <v>288</v>
          </cell>
          <cell r="I66">
            <v>282</v>
          </cell>
          <cell r="J66">
            <v>273</v>
          </cell>
          <cell r="K66">
            <v>280</v>
          </cell>
          <cell r="L66">
            <v>265</v>
          </cell>
          <cell r="M66">
            <v>256</v>
          </cell>
          <cell r="N66">
            <v>257</v>
          </cell>
          <cell r="O66">
            <v>261</v>
          </cell>
          <cell r="P66">
            <v>-0.04395604395604391</v>
          </cell>
          <cell r="Q66">
            <v>-12</v>
          </cell>
        </row>
        <row r="67">
          <cell r="A67">
            <v>6611</v>
          </cell>
          <cell r="B67" t="str">
            <v>Tjörneshreppur</v>
          </cell>
          <cell r="C67">
            <v>86</v>
          </cell>
          <cell r="D67">
            <v>83</v>
          </cell>
          <cell r="E67">
            <v>79</v>
          </cell>
          <cell r="F67">
            <v>81</v>
          </cell>
          <cell r="G67">
            <v>73</v>
          </cell>
          <cell r="H67">
            <v>74</v>
          </cell>
          <cell r="I67">
            <v>69</v>
          </cell>
          <cell r="J67">
            <v>67</v>
          </cell>
          <cell r="K67">
            <v>66</v>
          </cell>
          <cell r="L67">
            <v>64</v>
          </cell>
          <cell r="M67">
            <v>63</v>
          </cell>
          <cell r="N67">
            <v>60</v>
          </cell>
          <cell r="O67">
            <v>60</v>
          </cell>
          <cell r="P67">
            <v>-0.10447761194029848</v>
          </cell>
          <cell r="Q67">
            <v>-7</v>
          </cell>
        </row>
        <row r="68">
          <cell r="A68">
            <v>6612</v>
          </cell>
          <cell r="B68" t="str">
            <v>Þingeyjarsveit</v>
          </cell>
          <cell r="C68">
            <v>872</v>
          </cell>
          <cell r="D68">
            <v>830</v>
          </cell>
          <cell r="E68">
            <v>821</v>
          </cell>
          <cell r="F68">
            <v>787</v>
          </cell>
          <cell r="G68">
            <v>751</v>
          </cell>
          <cell r="H68">
            <v>740</v>
          </cell>
          <cell r="I68">
            <v>735</v>
          </cell>
          <cell r="J68">
            <v>728</v>
          </cell>
          <cell r="K68">
            <v>709</v>
          </cell>
          <cell r="L68">
            <v>696</v>
          </cell>
          <cell r="M68">
            <v>686</v>
          </cell>
          <cell r="N68">
            <v>699</v>
          </cell>
          <cell r="O68">
            <v>681</v>
          </cell>
          <cell r="P68">
            <v>-0.06456043956043955</v>
          </cell>
          <cell r="Q68">
            <v>-47</v>
          </cell>
        </row>
        <row r="69">
          <cell r="A69">
            <v>6706</v>
          </cell>
          <cell r="B69" t="str">
            <v>Svalbarðshreppur</v>
          </cell>
          <cell r="C69">
            <v>124</v>
          </cell>
          <cell r="D69">
            <v>118</v>
          </cell>
          <cell r="E69">
            <v>125</v>
          </cell>
          <cell r="F69">
            <v>121</v>
          </cell>
          <cell r="G69">
            <v>121</v>
          </cell>
          <cell r="H69">
            <v>121</v>
          </cell>
          <cell r="I69">
            <v>120</v>
          </cell>
          <cell r="J69">
            <v>120</v>
          </cell>
          <cell r="K69">
            <v>124</v>
          </cell>
          <cell r="L69">
            <v>116</v>
          </cell>
          <cell r="M69">
            <v>109</v>
          </cell>
          <cell r="N69">
            <v>106</v>
          </cell>
          <cell r="O69">
            <v>110</v>
          </cell>
          <cell r="P69">
            <v>-0.08333333333333337</v>
          </cell>
          <cell r="Q69">
            <v>-10</v>
          </cell>
        </row>
        <row r="70">
          <cell r="A70">
            <v>6709</v>
          </cell>
          <cell r="B70" t="str">
            <v>Langanesbyggð</v>
          </cell>
          <cell r="C70">
            <v>631</v>
          </cell>
          <cell r="D70">
            <v>614</v>
          </cell>
          <cell r="E70">
            <v>636</v>
          </cell>
          <cell r="F70">
            <v>617</v>
          </cell>
          <cell r="G70">
            <v>604</v>
          </cell>
          <cell r="H70">
            <v>583</v>
          </cell>
          <cell r="I70">
            <v>553</v>
          </cell>
          <cell r="J70">
            <v>549</v>
          </cell>
          <cell r="K70">
            <v>533</v>
          </cell>
          <cell r="L70">
            <v>543</v>
          </cell>
          <cell r="M70">
            <v>542</v>
          </cell>
          <cell r="N70">
            <v>518</v>
          </cell>
          <cell r="O70">
            <v>479</v>
          </cell>
          <cell r="P70">
            <v>-0.1275045537340619</v>
          </cell>
          <cell r="Q70">
            <v>-70</v>
          </cell>
        </row>
        <row r="71">
          <cell r="B71" t="str">
            <v>Norðurland eystra</v>
          </cell>
          <cell r="C71">
            <v>28538</v>
          </cell>
          <cell r="D71">
            <v>28469</v>
          </cell>
          <cell r="E71">
            <v>28375</v>
          </cell>
          <cell r="F71">
            <v>28251</v>
          </cell>
          <cell r="G71">
            <v>28079</v>
          </cell>
          <cell r="H71">
            <v>28187</v>
          </cell>
          <cell r="I71">
            <v>28267</v>
          </cell>
          <cell r="J71">
            <v>28351</v>
          </cell>
          <cell r="K71">
            <v>28389</v>
          </cell>
          <cell r="L71">
            <v>28402</v>
          </cell>
          <cell r="M71">
            <v>28477</v>
          </cell>
          <cell r="N71">
            <v>28555</v>
          </cell>
          <cell r="O71">
            <v>28797</v>
          </cell>
          <cell r="P71">
            <v>0.015731367500264604</v>
          </cell>
          <cell r="Q71">
            <v>446</v>
          </cell>
        </row>
        <row r="73">
          <cell r="A73">
            <v>7000</v>
          </cell>
          <cell r="B73" t="str">
            <v>Seyðisfjarðarkaupstaður</v>
          </cell>
          <cell r="C73">
            <v>830</v>
          </cell>
          <cell r="D73">
            <v>831</v>
          </cell>
          <cell r="E73">
            <v>799</v>
          </cell>
          <cell r="F73">
            <v>805</v>
          </cell>
          <cell r="G73">
            <v>827</v>
          </cell>
          <cell r="H73">
            <v>796</v>
          </cell>
          <cell r="I73">
            <v>773</v>
          </cell>
          <cell r="J73">
            <v>750</v>
          </cell>
          <cell r="K73">
            <v>742</v>
          </cell>
          <cell r="L73">
            <v>717</v>
          </cell>
          <cell r="M73">
            <v>731</v>
          </cell>
          <cell r="N73">
            <v>726</v>
          </cell>
          <cell r="O73">
            <v>716</v>
          </cell>
          <cell r="P73">
            <v>-0.04533333333333334</v>
          </cell>
          <cell r="Q73">
            <v>-34</v>
          </cell>
        </row>
        <row r="74">
          <cell r="A74">
            <v>7300</v>
          </cell>
          <cell r="B74" t="str">
            <v>Fjarðabyggð</v>
          </cell>
          <cell r="C74">
            <v>4460</v>
          </cell>
          <cell r="D74">
            <v>4397</v>
          </cell>
          <cell r="E74">
            <v>4368</v>
          </cell>
          <cell r="F74">
            <v>4290</v>
          </cell>
          <cell r="G74">
            <v>4151</v>
          </cell>
          <cell r="H74">
            <v>4033</v>
          </cell>
          <cell r="I74">
            <v>3982</v>
          </cell>
          <cell r="J74">
            <v>3995</v>
          </cell>
          <cell r="K74">
            <v>4056</v>
          </cell>
          <cell r="L74">
            <v>4139</v>
          </cell>
          <cell r="M74">
            <v>4844</v>
          </cell>
          <cell r="N74">
            <v>5705</v>
          </cell>
          <cell r="O74">
            <v>5111</v>
          </cell>
          <cell r="P74">
            <v>0.2793491864831039</v>
          </cell>
          <cell r="Q74">
            <v>1116</v>
          </cell>
        </row>
        <row r="75">
          <cell r="A75">
            <v>7502</v>
          </cell>
          <cell r="B75" t="str">
            <v>Vopnafjarðarhreppur</v>
          </cell>
          <cell r="C75">
            <v>875</v>
          </cell>
          <cell r="D75">
            <v>872</v>
          </cell>
          <cell r="E75">
            <v>846</v>
          </cell>
          <cell r="F75">
            <v>821</v>
          </cell>
          <cell r="G75">
            <v>786</v>
          </cell>
          <cell r="H75">
            <v>757</v>
          </cell>
          <cell r="I75">
            <v>742</v>
          </cell>
          <cell r="J75">
            <v>761</v>
          </cell>
          <cell r="K75">
            <v>741</v>
          </cell>
          <cell r="L75">
            <v>727</v>
          </cell>
          <cell r="M75">
            <v>725</v>
          </cell>
          <cell r="N75">
            <v>712</v>
          </cell>
          <cell r="O75">
            <v>701</v>
          </cell>
          <cell r="P75">
            <v>-0.0788436268068331</v>
          </cell>
          <cell r="Q75">
            <v>-60</v>
          </cell>
        </row>
        <row r="76">
          <cell r="A76">
            <v>7505</v>
          </cell>
          <cell r="B76" t="str">
            <v>Fljótsdalshreppur</v>
          </cell>
          <cell r="C76">
            <v>109</v>
          </cell>
          <cell r="D76">
            <v>109</v>
          </cell>
          <cell r="E76">
            <v>100</v>
          </cell>
          <cell r="F76">
            <v>96</v>
          </cell>
          <cell r="G76">
            <v>87</v>
          </cell>
          <cell r="H76">
            <v>86</v>
          </cell>
          <cell r="I76">
            <v>82</v>
          </cell>
          <cell r="J76">
            <v>84</v>
          </cell>
          <cell r="K76">
            <v>93</v>
          </cell>
          <cell r="L76">
            <v>242</v>
          </cell>
          <cell r="M76">
            <v>355</v>
          </cell>
          <cell r="N76">
            <v>524</v>
          </cell>
          <cell r="O76">
            <v>366</v>
          </cell>
          <cell r="P76">
            <v>3.3571428571428568</v>
          </cell>
          <cell r="Q76">
            <v>282</v>
          </cell>
        </row>
        <row r="77">
          <cell r="A77">
            <v>7509</v>
          </cell>
          <cell r="B77" t="str">
            <v>Borgarfjarðarhreppur</v>
          </cell>
          <cell r="C77">
            <v>176</v>
          </cell>
          <cell r="D77">
            <v>178</v>
          </cell>
          <cell r="E77">
            <v>153</v>
          </cell>
          <cell r="F77">
            <v>152</v>
          </cell>
          <cell r="G77">
            <v>142</v>
          </cell>
          <cell r="H77">
            <v>146</v>
          </cell>
          <cell r="I77">
            <v>150</v>
          </cell>
          <cell r="J77">
            <v>140</v>
          </cell>
          <cell r="K77">
            <v>140</v>
          </cell>
          <cell r="L77">
            <v>136</v>
          </cell>
          <cell r="M77">
            <v>146</v>
          </cell>
          <cell r="N77">
            <v>146</v>
          </cell>
          <cell r="O77">
            <v>146</v>
          </cell>
          <cell r="P77">
            <v>0.04285714285714293</v>
          </cell>
          <cell r="Q77">
            <v>6</v>
          </cell>
        </row>
        <row r="78">
          <cell r="A78">
            <v>7613</v>
          </cell>
          <cell r="B78" t="str">
            <v>Breiðdalshreppur</v>
          </cell>
          <cell r="C78">
            <v>337</v>
          </cell>
          <cell r="D78">
            <v>306</v>
          </cell>
          <cell r="E78">
            <v>300</v>
          </cell>
          <cell r="F78">
            <v>290</v>
          </cell>
          <cell r="G78">
            <v>272</v>
          </cell>
          <cell r="H78">
            <v>273</v>
          </cell>
          <cell r="I78">
            <v>271</v>
          </cell>
          <cell r="J78">
            <v>267</v>
          </cell>
          <cell r="K78">
            <v>258</v>
          </cell>
          <cell r="L78">
            <v>249</v>
          </cell>
          <cell r="M78">
            <v>232</v>
          </cell>
          <cell r="N78">
            <v>244</v>
          </cell>
          <cell r="O78">
            <v>218</v>
          </cell>
          <cell r="P78">
            <v>-0.18352059925093633</v>
          </cell>
          <cell r="Q78">
            <v>-49</v>
          </cell>
        </row>
        <row r="79">
          <cell r="A79">
            <v>7617</v>
          </cell>
          <cell r="B79" t="str">
            <v>Djúpavogshreppur</v>
          </cell>
          <cell r="C79">
            <v>590</v>
          </cell>
          <cell r="D79">
            <v>558</v>
          </cell>
          <cell r="E79">
            <v>538</v>
          </cell>
          <cell r="F79">
            <v>495</v>
          </cell>
          <cell r="G79">
            <v>504</v>
          </cell>
          <cell r="H79">
            <v>524</v>
          </cell>
          <cell r="I79">
            <v>521</v>
          </cell>
          <cell r="J79">
            <v>500</v>
          </cell>
          <cell r="K79">
            <v>493</v>
          </cell>
          <cell r="L79">
            <v>479</v>
          </cell>
          <cell r="M79">
            <v>458</v>
          </cell>
          <cell r="N79">
            <v>463</v>
          </cell>
          <cell r="O79">
            <v>450</v>
          </cell>
          <cell r="P79">
            <v>-0.09999999999999998</v>
          </cell>
          <cell r="Q79">
            <v>-50</v>
          </cell>
        </row>
        <row r="80">
          <cell r="A80">
            <v>7620</v>
          </cell>
          <cell r="B80" t="str">
            <v>Fljótsdalshérað</v>
          </cell>
          <cell r="C80">
            <v>2734</v>
          </cell>
          <cell r="D80">
            <v>2846</v>
          </cell>
          <cell r="E80">
            <v>2827</v>
          </cell>
          <cell r="F80">
            <v>2744</v>
          </cell>
          <cell r="G80">
            <v>2785</v>
          </cell>
          <cell r="H80">
            <v>2789</v>
          </cell>
          <cell r="I80">
            <v>2800</v>
          </cell>
          <cell r="J80">
            <v>2791</v>
          </cell>
          <cell r="K80">
            <v>2930</v>
          </cell>
          <cell r="L80">
            <v>3338</v>
          </cell>
          <cell r="M80">
            <v>3905</v>
          </cell>
          <cell r="N80">
            <v>4644</v>
          </cell>
          <cell r="O80">
            <v>4073</v>
          </cell>
          <cell r="P80">
            <v>0.4593335721963454</v>
          </cell>
          <cell r="Q80">
            <v>1282</v>
          </cell>
        </row>
        <row r="81">
          <cell r="A81">
            <v>7708</v>
          </cell>
          <cell r="B81" t="str">
            <v>Sveitarfélagið Hornafjörður</v>
          </cell>
          <cell r="C81">
            <v>2474</v>
          </cell>
          <cell r="D81">
            <v>2441</v>
          </cell>
          <cell r="E81">
            <v>2467</v>
          </cell>
          <cell r="F81">
            <v>2447</v>
          </cell>
          <cell r="G81">
            <v>2408</v>
          </cell>
          <cell r="H81">
            <v>2370</v>
          </cell>
          <cell r="I81">
            <v>2336</v>
          </cell>
          <cell r="J81">
            <v>2332</v>
          </cell>
          <cell r="K81">
            <v>2305</v>
          </cell>
          <cell r="L81">
            <v>2230</v>
          </cell>
          <cell r="M81">
            <v>2189</v>
          </cell>
          <cell r="N81">
            <v>2186</v>
          </cell>
          <cell r="O81">
            <v>2120</v>
          </cell>
          <cell r="P81">
            <v>-0.09090909090909094</v>
          </cell>
          <cell r="Q81">
            <v>-212</v>
          </cell>
        </row>
        <row r="82">
          <cell r="B82" t="str">
            <v>Austurland</v>
          </cell>
          <cell r="C82">
            <v>12585</v>
          </cell>
          <cell r="D82">
            <v>12538</v>
          </cell>
          <cell r="E82">
            <v>12398</v>
          </cell>
          <cell r="F82">
            <v>12140</v>
          </cell>
          <cell r="G82">
            <v>11962</v>
          </cell>
          <cell r="H82">
            <v>11774</v>
          </cell>
          <cell r="I82">
            <v>11657</v>
          </cell>
          <cell r="J82">
            <v>11620</v>
          </cell>
          <cell r="K82">
            <v>11758</v>
          </cell>
          <cell r="L82">
            <v>12257</v>
          </cell>
          <cell r="M82">
            <v>13585</v>
          </cell>
          <cell r="N82">
            <v>15350</v>
          </cell>
          <cell r="O82">
            <v>13901</v>
          </cell>
          <cell r="P82">
            <v>0.19629948364888117</v>
          </cell>
          <cell r="Q82">
            <v>2281</v>
          </cell>
        </row>
        <row r="84">
          <cell r="A84">
            <v>8000</v>
          </cell>
          <cell r="B84" t="str">
            <v>Vestmannaeyjabær</v>
          </cell>
          <cell r="C84">
            <v>4805</v>
          </cell>
          <cell r="D84">
            <v>4749</v>
          </cell>
          <cell r="E84">
            <v>4645</v>
          </cell>
          <cell r="F84">
            <v>4594</v>
          </cell>
          <cell r="G84">
            <v>4582</v>
          </cell>
          <cell r="H84">
            <v>4522</v>
          </cell>
          <cell r="I84">
            <v>4458</v>
          </cell>
          <cell r="J84">
            <v>4421</v>
          </cell>
          <cell r="K84">
            <v>4351</v>
          </cell>
          <cell r="L84">
            <v>4227</v>
          </cell>
          <cell r="M84">
            <v>4175</v>
          </cell>
          <cell r="N84">
            <v>4075</v>
          </cell>
          <cell r="O84">
            <v>4040</v>
          </cell>
          <cell r="P84">
            <v>-0.08617959737615921</v>
          </cell>
          <cell r="Q84">
            <v>-381</v>
          </cell>
        </row>
        <row r="85">
          <cell r="A85">
            <v>8200</v>
          </cell>
          <cell r="B85" t="str">
            <v>Sveitarfélagið Árborg</v>
          </cell>
          <cell r="C85">
            <v>5352</v>
          </cell>
          <cell r="D85">
            <v>5393</v>
          </cell>
          <cell r="E85">
            <v>5475</v>
          </cell>
          <cell r="F85">
            <v>5504</v>
          </cell>
          <cell r="G85">
            <v>5679</v>
          </cell>
          <cell r="H85">
            <v>5860</v>
          </cell>
          <cell r="I85">
            <v>6048</v>
          </cell>
          <cell r="J85">
            <v>6158</v>
          </cell>
          <cell r="K85">
            <v>6328</v>
          </cell>
          <cell r="L85">
            <v>6525</v>
          </cell>
          <cell r="M85">
            <v>6961</v>
          </cell>
          <cell r="N85">
            <v>7280</v>
          </cell>
          <cell r="O85">
            <v>7565</v>
          </cell>
          <cell r="P85">
            <v>0.22848327379019162</v>
          </cell>
          <cell r="Q85">
            <v>1407</v>
          </cell>
        </row>
        <row r="86">
          <cell r="A86">
            <v>8508</v>
          </cell>
          <cell r="B86" t="str">
            <v>Mýrdalshreppur</v>
          </cell>
          <cell r="C86">
            <v>563</v>
          </cell>
          <cell r="D86">
            <v>537</v>
          </cell>
          <cell r="E86">
            <v>526</v>
          </cell>
          <cell r="F86">
            <v>517</v>
          </cell>
          <cell r="G86">
            <v>519</v>
          </cell>
          <cell r="H86">
            <v>519</v>
          </cell>
          <cell r="I86">
            <v>526</v>
          </cell>
          <cell r="J86">
            <v>507</v>
          </cell>
          <cell r="K86">
            <v>494</v>
          </cell>
          <cell r="L86">
            <v>509</v>
          </cell>
          <cell r="M86">
            <v>503</v>
          </cell>
          <cell r="N86">
            <v>496</v>
          </cell>
          <cell r="O86">
            <v>488</v>
          </cell>
          <cell r="P86">
            <v>-0.03747534516765283</v>
          </cell>
          <cell r="Q86">
            <v>-19</v>
          </cell>
        </row>
        <row r="87">
          <cell r="A87">
            <v>8509</v>
          </cell>
          <cell r="B87" t="str">
            <v>Skaftárhreppur</v>
          </cell>
          <cell r="C87">
            <v>603</v>
          </cell>
          <cell r="D87">
            <v>601</v>
          </cell>
          <cell r="E87">
            <v>594</v>
          </cell>
          <cell r="F87">
            <v>587</v>
          </cell>
          <cell r="G87">
            <v>585</v>
          </cell>
          <cell r="H87">
            <v>574</v>
          </cell>
          <cell r="I87">
            <v>542</v>
          </cell>
          <cell r="J87">
            <v>524</v>
          </cell>
          <cell r="K87">
            <v>522</v>
          </cell>
          <cell r="L87">
            <v>506</v>
          </cell>
          <cell r="M87">
            <v>490</v>
          </cell>
          <cell r="N87">
            <v>485</v>
          </cell>
          <cell r="O87">
            <v>466</v>
          </cell>
          <cell r="P87">
            <v>-0.11068702290076338</v>
          </cell>
          <cell r="Q87">
            <v>-58</v>
          </cell>
        </row>
        <row r="88">
          <cell r="A88">
            <v>8610</v>
          </cell>
          <cell r="B88" t="str">
            <v>Ásahreppur</v>
          </cell>
          <cell r="C88">
            <v>141</v>
          </cell>
          <cell r="D88">
            <v>140</v>
          </cell>
          <cell r="E88">
            <v>141</v>
          </cell>
          <cell r="F88">
            <v>131</v>
          </cell>
          <cell r="G88">
            <v>125</v>
          </cell>
          <cell r="H88">
            <v>144</v>
          </cell>
          <cell r="I88">
            <v>145</v>
          </cell>
          <cell r="J88">
            <v>140</v>
          </cell>
          <cell r="K88">
            <v>144</v>
          </cell>
          <cell r="L88">
            <v>149</v>
          </cell>
          <cell r="M88">
            <v>164</v>
          </cell>
          <cell r="N88">
            <v>158</v>
          </cell>
          <cell r="O88">
            <v>171</v>
          </cell>
          <cell r="P88">
            <v>0.22142857142857153</v>
          </cell>
          <cell r="Q88">
            <v>31</v>
          </cell>
        </row>
        <row r="89">
          <cell r="A89">
            <v>8613</v>
          </cell>
          <cell r="B89" t="str">
            <v>Rangárþing eystra</v>
          </cell>
          <cell r="C89">
            <v>1698</v>
          </cell>
          <cell r="D89">
            <v>1686</v>
          </cell>
          <cell r="E89">
            <v>1702</v>
          </cell>
          <cell r="F89">
            <v>1690</v>
          </cell>
          <cell r="G89">
            <v>1662</v>
          </cell>
          <cell r="H89">
            <v>1662</v>
          </cell>
          <cell r="I89">
            <v>1643</v>
          </cell>
          <cell r="J89">
            <v>1654</v>
          </cell>
          <cell r="K89">
            <v>1667</v>
          </cell>
          <cell r="L89">
            <v>1651</v>
          </cell>
          <cell r="M89">
            <v>1672</v>
          </cell>
          <cell r="N89">
            <v>1694</v>
          </cell>
          <cell r="O89">
            <v>1741</v>
          </cell>
          <cell r="P89">
            <v>0.05259975816203144</v>
          </cell>
          <cell r="Q89">
            <v>87</v>
          </cell>
        </row>
        <row r="90">
          <cell r="A90">
            <v>8614</v>
          </cell>
          <cell r="B90" t="str">
            <v>Rangárþing ytra</v>
          </cell>
          <cell r="C90">
            <v>1402</v>
          </cell>
          <cell r="D90">
            <v>1427</v>
          </cell>
          <cell r="E90">
            <v>1382</v>
          </cell>
          <cell r="F90">
            <v>1374</v>
          </cell>
          <cell r="G90">
            <v>1382</v>
          </cell>
          <cell r="H90">
            <v>1417</v>
          </cell>
          <cell r="I90">
            <v>1429</v>
          </cell>
          <cell r="J90">
            <v>1442</v>
          </cell>
          <cell r="K90">
            <v>1436</v>
          </cell>
          <cell r="L90">
            <v>1444</v>
          </cell>
          <cell r="M90">
            <v>1459</v>
          </cell>
          <cell r="N90">
            <v>1526</v>
          </cell>
          <cell r="O90">
            <v>1547</v>
          </cell>
          <cell r="P90">
            <v>0.07281553398058249</v>
          </cell>
          <cell r="Q90">
            <v>105</v>
          </cell>
        </row>
        <row r="91">
          <cell r="A91">
            <v>8710</v>
          </cell>
          <cell r="B91" t="str">
            <v>Hrunamannahreppur</v>
          </cell>
          <cell r="C91">
            <v>661</v>
          </cell>
          <cell r="D91">
            <v>667</v>
          </cell>
          <cell r="E91">
            <v>694</v>
          </cell>
          <cell r="F91">
            <v>704</v>
          </cell>
          <cell r="G91">
            <v>726</v>
          </cell>
          <cell r="H91">
            <v>726</v>
          </cell>
          <cell r="I91">
            <v>745</v>
          </cell>
          <cell r="J91">
            <v>747</v>
          </cell>
          <cell r="K91">
            <v>731</v>
          </cell>
          <cell r="L91">
            <v>754</v>
          </cell>
          <cell r="M91">
            <v>767</v>
          </cell>
          <cell r="N91">
            <v>786</v>
          </cell>
          <cell r="O91">
            <v>794</v>
          </cell>
          <cell r="P91">
            <v>0.06291834002677366</v>
          </cell>
          <cell r="Q91">
            <v>47</v>
          </cell>
        </row>
        <row r="92">
          <cell r="A92">
            <v>8716</v>
          </cell>
          <cell r="B92" t="str">
            <v>Hveragerðisbær</v>
          </cell>
          <cell r="C92">
            <v>1697</v>
          </cell>
          <cell r="D92">
            <v>1669</v>
          </cell>
          <cell r="E92">
            <v>1665</v>
          </cell>
          <cell r="F92">
            <v>1711</v>
          </cell>
          <cell r="G92">
            <v>1768</v>
          </cell>
          <cell r="H92">
            <v>1813</v>
          </cell>
          <cell r="I92">
            <v>1864</v>
          </cell>
          <cell r="J92">
            <v>1886</v>
          </cell>
          <cell r="K92">
            <v>1890</v>
          </cell>
          <cell r="L92">
            <v>2021</v>
          </cell>
          <cell r="M92">
            <v>2089</v>
          </cell>
          <cell r="N92">
            <v>2189</v>
          </cell>
          <cell r="O92">
            <v>2274</v>
          </cell>
          <cell r="P92">
            <v>0.20572640509013795</v>
          </cell>
          <cell r="Q92">
            <v>388</v>
          </cell>
        </row>
        <row r="93">
          <cell r="A93">
            <v>8717</v>
          </cell>
          <cell r="B93" t="str">
            <v>Sveitarfélagið Ölfus</v>
          </cell>
          <cell r="C93">
            <v>1630</v>
          </cell>
          <cell r="D93">
            <v>1562</v>
          </cell>
          <cell r="E93">
            <v>1524</v>
          </cell>
          <cell r="F93">
            <v>1606</v>
          </cell>
          <cell r="G93">
            <v>1647</v>
          </cell>
          <cell r="H93">
            <v>1690</v>
          </cell>
          <cell r="I93">
            <v>1680</v>
          </cell>
          <cell r="J93">
            <v>1729</v>
          </cell>
          <cell r="K93">
            <v>1702</v>
          </cell>
          <cell r="L93">
            <v>1726</v>
          </cell>
          <cell r="M93">
            <v>1799</v>
          </cell>
          <cell r="N93">
            <v>1854</v>
          </cell>
          <cell r="O93">
            <v>1930</v>
          </cell>
          <cell r="P93">
            <v>0.1162521688837479</v>
          </cell>
          <cell r="Q93">
            <v>201</v>
          </cell>
        </row>
        <row r="94">
          <cell r="A94">
            <v>8719</v>
          </cell>
          <cell r="B94" t="str">
            <v>Grímsnes- og Grafningshreppur</v>
          </cell>
          <cell r="C94">
            <v>324</v>
          </cell>
          <cell r="D94">
            <v>319</v>
          </cell>
          <cell r="E94">
            <v>303</v>
          </cell>
          <cell r="F94">
            <v>329</v>
          </cell>
          <cell r="G94">
            <v>349</v>
          </cell>
          <cell r="H94">
            <v>328</v>
          </cell>
          <cell r="I94">
            <v>343</v>
          </cell>
          <cell r="J94">
            <v>358</v>
          </cell>
          <cell r="K94">
            <v>345</v>
          </cell>
          <cell r="L94">
            <v>346</v>
          </cell>
          <cell r="M94">
            <v>356</v>
          </cell>
          <cell r="N94">
            <v>375</v>
          </cell>
          <cell r="O94">
            <v>379</v>
          </cell>
          <cell r="P94">
            <v>0.05865921787709505</v>
          </cell>
          <cell r="Q94">
            <v>21</v>
          </cell>
        </row>
        <row r="95">
          <cell r="A95">
            <v>8720</v>
          </cell>
          <cell r="B95" t="str">
            <v>Skeiða- og Gnúpverjahreppur</v>
          </cell>
          <cell r="C95">
            <v>561</v>
          </cell>
          <cell r="D95">
            <v>557</v>
          </cell>
          <cell r="E95">
            <v>562</v>
          </cell>
          <cell r="F95">
            <v>534</v>
          </cell>
          <cell r="G95">
            <v>531</v>
          </cell>
          <cell r="H95">
            <v>535</v>
          </cell>
          <cell r="I95">
            <v>506</v>
          </cell>
          <cell r="J95">
            <v>508</v>
          </cell>
          <cell r="K95">
            <v>528</v>
          </cell>
          <cell r="L95">
            <v>529</v>
          </cell>
          <cell r="M95">
            <v>521</v>
          </cell>
          <cell r="N95">
            <v>527</v>
          </cell>
          <cell r="O95">
            <v>535</v>
          </cell>
          <cell r="P95">
            <v>0.053149606299212504</v>
          </cell>
          <cell r="Q95">
            <v>27</v>
          </cell>
        </row>
        <row r="96">
          <cell r="A96">
            <v>8721</v>
          </cell>
          <cell r="B96" t="str">
            <v>Bláskógabyggð</v>
          </cell>
          <cell r="C96">
            <v>793</v>
          </cell>
          <cell r="D96">
            <v>793</v>
          </cell>
          <cell r="E96">
            <v>792</v>
          </cell>
          <cell r="F96">
            <v>793</v>
          </cell>
          <cell r="G96">
            <v>815</v>
          </cell>
          <cell r="H96">
            <v>843</v>
          </cell>
          <cell r="I96">
            <v>893</v>
          </cell>
          <cell r="J96">
            <v>887</v>
          </cell>
          <cell r="K96">
            <v>905</v>
          </cell>
          <cell r="L96">
            <v>889</v>
          </cell>
          <cell r="M96">
            <v>921</v>
          </cell>
          <cell r="N96">
            <v>921</v>
          </cell>
          <cell r="O96">
            <v>972</v>
          </cell>
          <cell r="P96">
            <v>0.09582863585118373</v>
          </cell>
          <cell r="Q96">
            <v>85</v>
          </cell>
        </row>
        <row r="97">
          <cell r="A97">
            <v>8722</v>
          </cell>
          <cell r="B97" t="str">
            <v>Flóahreppur</v>
          </cell>
          <cell r="C97">
            <v>525</v>
          </cell>
          <cell r="D97">
            <v>525</v>
          </cell>
          <cell r="E97">
            <v>499</v>
          </cell>
          <cell r="F97">
            <v>490</v>
          </cell>
          <cell r="G97">
            <v>469</v>
          </cell>
          <cell r="H97">
            <v>490</v>
          </cell>
          <cell r="I97">
            <v>504</v>
          </cell>
          <cell r="J97">
            <v>513</v>
          </cell>
          <cell r="K97">
            <v>512</v>
          </cell>
          <cell r="L97">
            <v>517</v>
          </cell>
          <cell r="M97">
            <v>526</v>
          </cell>
          <cell r="N97">
            <v>551</v>
          </cell>
          <cell r="O97">
            <v>576</v>
          </cell>
          <cell r="P97">
            <v>0.12280701754385959</v>
          </cell>
          <cell r="Q97">
            <v>63</v>
          </cell>
        </row>
        <row r="98">
          <cell r="B98" t="str">
            <v>Suðurland</v>
          </cell>
          <cell r="C98">
            <v>20755</v>
          </cell>
          <cell r="D98">
            <v>20625</v>
          </cell>
          <cell r="E98">
            <v>20504</v>
          </cell>
          <cell r="F98">
            <v>20564</v>
          </cell>
          <cell r="G98">
            <v>20839</v>
          </cell>
          <cell r="H98">
            <v>21123</v>
          </cell>
          <cell r="I98">
            <v>21326</v>
          </cell>
          <cell r="J98">
            <v>21474</v>
          </cell>
          <cell r="K98">
            <v>21555</v>
          </cell>
          <cell r="L98">
            <v>21793</v>
          </cell>
          <cell r="M98">
            <v>22403</v>
          </cell>
          <cell r="N98">
            <v>22917</v>
          </cell>
          <cell r="O98">
            <v>23478</v>
          </cell>
          <cell r="P98">
            <v>0.09332215702710256</v>
          </cell>
          <cell r="Q98">
            <v>2004</v>
          </cell>
        </row>
        <row r="100">
          <cell r="A100">
            <v>9000</v>
          </cell>
          <cell r="B100" t="str">
            <v>Landið allt</v>
          </cell>
          <cell r="C100">
            <v>267806</v>
          </cell>
          <cell r="D100">
            <v>269727</v>
          </cell>
          <cell r="E100">
            <v>272069</v>
          </cell>
          <cell r="F100">
            <v>275264</v>
          </cell>
          <cell r="G100">
            <v>278717</v>
          </cell>
          <cell r="H100">
            <v>282849</v>
          </cell>
          <cell r="I100">
            <v>286250</v>
          </cell>
          <cell r="J100">
            <v>288202</v>
          </cell>
          <cell r="K100">
            <v>290501</v>
          </cell>
          <cell r="L100">
            <v>293186</v>
          </cell>
          <cell r="M100">
            <v>299404</v>
          </cell>
          <cell r="N100">
            <v>307261</v>
          </cell>
          <cell r="O100">
            <v>312872</v>
          </cell>
          <cell r="P100">
            <v>0.08559968355528413</v>
          </cell>
          <cell r="Q100">
            <v>24670</v>
          </cell>
        </row>
      </sheetData>
      <sheetData sheetId="18">
        <row r="2">
          <cell r="C2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workbookViewId="0" topLeftCell="A1">
      <selection activeCell="A1" sqref="A1:J88"/>
    </sheetView>
  </sheetViews>
  <sheetFormatPr defaultColWidth="9.140625" defaultRowHeight="12.75"/>
  <cols>
    <col min="2" max="2" width="25.28125" style="0" bestFit="1" customWidth="1"/>
    <col min="4" max="5" width="13.8515625" style="0" customWidth="1"/>
    <col min="7" max="7" width="7.8515625" style="0" customWidth="1"/>
    <col min="8" max="9" width="12.28125" style="0" customWidth="1"/>
    <col min="10" max="10" width="10.8515625" style="0" bestFit="1" customWidth="1"/>
  </cols>
  <sheetData>
    <row r="1" spans="1:10" ht="20.25">
      <c r="A1" s="1" t="s">
        <v>0</v>
      </c>
      <c r="B1" s="2"/>
      <c r="C1" s="5"/>
      <c r="D1" s="3"/>
      <c r="E1" s="4"/>
      <c r="F1" s="3"/>
      <c r="G1" s="3"/>
      <c r="H1" s="3"/>
      <c r="I1" s="3"/>
      <c r="J1" s="3"/>
    </row>
    <row r="2" spans="1:10" ht="16.5" customHeight="1">
      <c r="A2" s="6"/>
      <c r="B2" s="2"/>
      <c r="C2" s="5"/>
      <c r="D2" s="3"/>
      <c r="E2" s="4"/>
      <c r="F2" s="3"/>
      <c r="G2" s="3"/>
      <c r="H2" s="3"/>
      <c r="I2" s="3"/>
      <c r="J2" s="3"/>
    </row>
    <row r="3" spans="1:10" ht="16.5" customHeight="1">
      <c r="A3" s="6"/>
      <c r="B3" s="10" t="s">
        <v>1</v>
      </c>
      <c r="C3" s="7"/>
      <c r="D3" s="11">
        <f>'[1]Úthlutun framlaga samtals'!C2*1000000</f>
        <v>400000000</v>
      </c>
      <c r="E3" s="12"/>
      <c r="F3" s="13"/>
      <c r="G3" s="13"/>
      <c r="H3" s="13"/>
      <c r="I3" s="13"/>
      <c r="J3" s="13"/>
    </row>
    <row r="4" spans="1:10" ht="16.5" customHeight="1">
      <c r="A4" s="6"/>
      <c r="B4" s="10" t="s">
        <v>2</v>
      </c>
      <c r="C4" s="7"/>
      <c r="D4" s="52">
        <v>-0.015</v>
      </c>
      <c r="E4" s="53">
        <v>-9</v>
      </c>
      <c r="F4" s="14">
        <v>0.1303</v>
      </c>
      <c r="G4" s="13"/>
      <c r="H4" s="13"/>
      <c r="I4" s="13"/>
      <c r="J4" s="13"/>
    </row>
    <row r="5" spans="1:10" ht="16.5" customHeight="1">
      <c r="A5" s="6"/>
      <c r="B5" s="10" t="s">
        <v>3</v>
      </c>
      <c r="C5" s="7"/>
      <c r="D5" s="9">
        <f>SUM(G9:G85)</f>
        <v>35</v>
      </c>
      <c r="E5" s="15"/>
      <c r="F5" s="9"/>
      <c r="G5" s="13"/>
      <c r="H5" s="13"/>
      <c r="I5" s="13"/>
      <c r="J5" s="8" t="s">
        <v>4</v>
      </c>
    </row>
    <row r="6" spans="1:10" ht="16.5" customHeight="1">
      <c r="A6" s="6"/>
      <c r="B6" s="43" t="s">
        <v>5</v>
      </c>
      <c r="C6" s="44">
        <f>SUM(C9:C87)</f>
        <v>312872</v>
      </c>
      <c r="D6" s="44">
        <f>SUMIF(G9:G87,"=1",$C$9:$C$87)</f>
        <v>37383</v>
      </c>
      <c r="E6" s="45"/>
      <c r="F6" s="46" t="s">
        <v>94</v>
      </c>
      <c r="G6" s="47"/>
      <c r="H6" s="48">
        <f>J6/H88</f>
        <v>131276.6655726944</v>
      </c>
      <c r="I6" s="48"/>
      <c r="J6" s="49">
        <f>SUM(J9:J87)</f>
        <v>399999999.9999998</v>
      </c>
    </row>
    <row r="7" spans="1:10" ht="12" customHeight="1">
      <c r="A7" s="6"/>
      <c r="B7" s="2"/>
      <c r="C7" s="5"/>
      <c r="D7" s="3"/>
      <c r="E7" s="4"/>
      <c r="F7" s="3"/>
      <c r="G7" s="3"/>
      <c r="H7" s="3"/>
      <c r="I7" s="3"/>
      <c r="J7" s="3" t="s">
        <v>4</v>
      </c>
    </row>
    <row r="8" spans="1:10" ht="51.75" thickBot="1">
      <c r="A8" s="41" t="s">
        <v>6</v>
      </c>
      <c r="B8" s="41" t="s">
        <v>7</v>
      </c>
      <c r="C8" s="41" t="s">
        <v>10</v>
      </c>
      <c r="D8" s="41" t="s">
        <v>93</v>
      </c>
      <c r="E8" s="41" t="s">
        <v>8</v>
      </c>
      <c r="F8" s="41" t="s">
        <v>9</v>
      </c>
      <c r="G8" s="42" t="s">
        <v>2</v>
      </c>
      <c r="H8" s="41" t="s">
        <v>11</v>
      </c>
      <c r="I8" s="41"/>
      <c r="J8" s="41" t="s">
        <v>95</v>
      </c>
    </row>
    <row r="9" spans="1:10" ht="12.75">
      <c r="A9" s="16" t="s">
        <v>12</v>
      </c>
      <c r="B9" s="50" t="s">
        <v>13</v>
      </c>
      <c r="C9" s="19">
        <f>VLOOKUP($A9,'[1]Íbúafj'!$A:$O,15,FALSE)</f>
        <v>117721</v>
      </c>
      <c r="D9" s="20">
        <f>VLOOKUP($A9,'[1]Íbúafj'!$A:$S,16,FALSE)</f>
        <v>0.04656703679667151</v>
      </c>
      <c r="E9" s="21">
        <f>VLOOKUP($A9,'[1]Íbúafj'!$A:$Q,17,FALSE)</f>
        <v>5238</v>
      </c>
      <c r="F9" s="20">
        <f>VLOOKUP($A9,'[1]Útsvarprósentur'!$A:$H,8,FALSE)</f>
        <v>0.1303</v>
      </c>
      <c r="G9" s="22">
        <f>IF(AND(AND(D9&lt;D$4,$E9&lt;$E$4,F9=$F$4)),1,0)</f>
        <v>0</v>
      </c>
      <c r="H9" s="23">
        <f>-E9*G9</f>
        <v>0</v>
      </c>
      <c r="I9" s="23"/>
      <c r="J9" s="24"/>
    </row>
    <row r="10" spans="1:10" ht="12.75">
      <c r="A10" s="17">
        <v>1000</v>
      </c>
      <c r="B10" s="50" t="s">
        <v>14</v>
      </c>
      <c r="C10" s="19">
        <f>VLOOKUP($A10,'[1]Íbúafj'!$A:$O,15,FALSE)</f>
        <v>28561</v>
      </c>
      <c r="D10" s="20">
        <f>VLOOKUP($A10,'[1]Íbúafj'!$A:$S,16,FALSE)</f>
        <v>0.14472945891783562</v>
      </c>
      <c r="E10" s="21">
        <f>VLOOKUP($A10,'[1]Íbúafj'!$A:$Q,17,FALSE)</f>
        <v>3611</v>
      </c>
      <c r="F10" s="20">
        <f>VLOOKUP($A10,'[1]Útsvarprósentur'!$A:$H,8,FALSE)</f>
        <v>0.1303</v>
      </c>
      <c r="G10" s="22">
        <f aca="true" t="shared" si="0" ref="G10:G73">IF(AND(AND(D10&lt;D$4,$E10&lt;$E$4,F10=$F$4)),1,0)</f>
        <v>0</v>
      </c>
      <c r="H10" s="23">
        <f aca="true" t="shared" si="1" ref="H10:H73">-E10*G10</f>
        <v>0</v>
      </c>
      <c r="I10" s="23"/>
      <c r="J10" s="24"/>
    </row>
    <row r="11" spans="1:10" ht="12.75">
      <c r="A11" s="17">
        <v>1100</v>
      </c>
      <c r="B11" s="50" t="s">
        <v>15</v>
      </c>
      <c r="C11" s="19">
        <f>VLOOKUP($A11,'[1]Íbúafj'!$A:$O,15,FALSE)</f>
        <v>4428</v>
      </c>
      <c r="D11" s="20">
        <f>VLOOKUP($A11,'[1]Íbúafj'!$A:$S,16,FALSE)</f>
        <v>-0.04155844155844157</v>
      </c>
      <c r="E11" s="21">
        <f>VLOOKUP($A11,'[1]Íbúafj'!$A:$Q,17,FALSE)</f>
        <v>-192</v>
      </c>
      <c r="F11" s="20">
        <f>VLOOKUP($A11,'[1]Útsvarprósentur'!$A:$H,8,FALSE)</f>
        <v>0.121</v>
      </c>
      <c r="G11" s="22">
        <f t="shared" si="0"/>
        <v>0</v>
      </c>
      <c r="H11" s="23">
        <f t="shared" si="1"/>
        <v>0</v>
      </c>
      <c r="I11" s="23"/>
      <c r="J11" s="24"/>
    </row>
    <row r="12" spans="1:10" ht="12.75">
      <c r="A12" s="17">
        <v>1300</v>
      </c>
      <c r="B12" s="50" t="s">
        <v>16</v>
      </c>
      <c r="C12" s="19">
        <f>VLOOKUP($A12,'[1]Íbúafj'!$A:$O,15,FALSE)</f>
        <v>9913</v>
      </c>
      <c r="D12" s="20">
        <f>VLOOKUP($A12,'[1]Íbúafj'!$A:$S,16,FALSE)</f>
        <v>0.1411304247726488</v>
      </c>
      <c r="E12" s="21">
        <f>VLOOKUP($A12,'[1]Íbúafj'!$A:$Q,17,FALSE)</f>
        <v>1226</v>
      </c>
      <c r="F12" s="20">
        <f>VLOOKUP($A12,'[1]Útsvarprósentur'!$A:$H,8,FALSE)</f>
        <v>0.1246</v>
      </c>
      <c r="G12" s="22">
        <f t="shared" si="0"/>
        <v>0</v>
      </c>
      <c r="H12" s="23">
        <f t="shared" si="1"/>
        <v>0</v>
      </c>
      <c r="I12" s="23"/>
      <c r="J12" s="24"/>
    </row>
    <row r="13" spans="1:10" ht="12.75">
      <c r="A13" s="17">
        <v>1400</v>
      </c>
      <c r="B13" s="50" t="s">
        <v>17</v>
      </c>
      <c r="C13" s="19">
        <f>VLOOKUP($A13,'[1]Íbúafj'!$A:$O,15,FALSE)</f>
        <v>24839</v>
      </c>
      <c r="D13" s="20">
        <f>VLOOKUP($A13,'[1]Íbúafj'!$A:$S,16,FALSE)</f>
        <v>0.2015770123839009</v>
      </c>
      <c r="E13" s="21">
        <f>VLOOKUP($A13,'[1]Íbúafj'!$A:$Q,17,FALSE)</f>
        <v>4167</v>
      </c>
      <c r="F13" s="20">
        <f>VLOOKUP($A13,'[1]Útsvarprósentur'!$A:$H,8,FALSE)</f>
        <v>0.1303</v>
      </c>
      <c r="G13" s="22">
        <f t="shared" si="0"/>
        <v>0</v>
      </c>
      <c r="H13" s="23">
        <f t="shared" si="1"/>
        <v>0</v>
      </c>
      <c r="I13" s="23"/>
      <c r="J13" s="24"/>
    </row>
    <row r="14" spans="1:10" ht="12.75">
      <c r="A14" s="17">
        <v>1603</v>
      </c>
      <c r="B14" s="50" t="s">
        <v>18</v>
      </c>
      <c r="C14" s="19">
        <f>VLOOKUP($A14,'[1]Íbúafj'!$A:$O,15,FALSE)</f>
        <v>2361</v>
      </c>
      <c r="D14" s="20">
        <f>VLOOKUP($A14,'[1]Íbúafj'!$A:$S,16,FALSE)</f>
        <v>0.32640449438202257</v>
      </c>
      <c r="E14" s="21">
        <f>VLOOKUP($A14,'[1]Íbúafj'!$A:$Q,17,FALSE)</f>
        <v>581</v>
      </c>
      <c r="F14" s="20">
        <f>VLOOKUP($A14,'[1]Útsvarprósentur'!$A:$H,8,FALSE)</f>
        <v>0.1303</v>
      </c>
      <c r="G14" s="22">
        <f t="shared" si="0"/>
        <v>0</v>
      </c>
      <c r="H14" s="23">
        <f t="shared" si="1"/>
        <v>0</v>
      </c>
      <c r="I14" s="23"/>
      <c r="J14" s="24"/>
    </row>
    <row r="15" spans="1:10" ht="12.75">
      <c r="A15" s="17">
        <v>1604</v>
      </c>
      <c r="B15" s="50" t="s">
        <v>19</v>
      </c>
      <c r="C15" s="19">
        <f>VLOOKUP($A15,'[1]Íbúafj'!$A:$O,15,FALSE)</f>
        <v>8147</v>
      </c>
      <c r="D15" s="20">
        <f>VLOOKUP($A15,'[1]Íbúafj'!$A:$S,16,FALSE)</f>
        <v>0.2676209740158706</v>
      </c>
      <c r="E15" s="21">
        <f>VLOOKUP($A15,'[1]Íbúafj'!$A:$Q,17,FALSE)</f>
        <v>1720</v>
      </c>
      <c r="F15" s="20">
        <f>VLOOKUP($A15,'[1]Útsvarprósentur'!$A:$H,8,FALSE)</f>
        <v>0.1294</v>
      </c>
      <c r="G15" s="22">
        <f t="shared" si="0"/>
        <v>0</v>
      </c>
      <c r="H15" s="23">
        <f t="shared" si="1"/>
        <v>0</v>
      </c>
      <c r="I15" s="23"/>
      <c r="J15" s="24"/>
    </row>
    <row r="16" spans="1:10" ht="12.75">
      <c r="A16" s="17">
        <v>1606</v>
      </c>
      <c r="B16" s="50" t="s">
        <v>20</v>
      </c>
      <c r="C16" s="19">
        <f>VLOOKUP($A16,'[1]Íbúafj'!$A:$O,15,FALSE)</f>
        <v>191</v>
      </c>
      <c r="D16" s="20">
        <f>VLOOKUP($A16,'[1]Íbúafj'!$A:$S,16,FALSE)</f>
        <v>0.2993197278911566</v>
      </c>
      <c r="E16" s="21">
        <f>VLOOKUP($A16,'[1]Íbúafj'!$A:$Q,17,FALSE)</f>
        <v>44</v>
      </c>
      <c r="F16" s="20">
        <f>VLOOKUP($A16,'[1]Útsvarprósentur'!$A:$H,8,FALSE)</f>
        <v>0.1253</v>
      </c>
      <c r="G16" s="22">
        <f t="shared" si="0"/>
        <v>0</v>
      </c>
      <c r="H16" s="23">
        <f t="shared" si="1"/>
        <v>0</v>
      </c>
      <c r="I16" s="23"/>
      <c r="J16" s="24"/>
    </row>
    <row r="17" spans="1:10" ht="12.75">
      <c r="A17" s="17">
        <v>2000</v>
      </c>
      <c r="B17" s="50" t="s">
        <v>21</v>
      </c>
      <c r="C17" s="19">
        <f>VLOOKUP($A17,'[1]Íbúafj'!$A:$O,15,FALSE)</f>
        <v>13256</v>
      </c>
      <c r="D17" s="20">
        <f>VLOOKUP($A17,'[1]Íbúafj'!$A:$S,16,FALSE)</f>
        <v>0.21458676928715414</v>
      </c>
      <c r="E17" s="21">
        <f>VLOOKUP($A17,'[1]Íbúafj'!$A:$Q,17,FALSE)</f>
        <v>2342</v>
      </c>
      <c r="F17" s="20">
        <f>VLOOKUP($A17,'[1]Útsvarprósentur'!$A:$H,8,FALSE)</f>
        <v>0.127</v>
      </c>
      <c r="G17" s="22">
        <f t="shared" si="0"/>
        <v>0</v>
      </c>
      <c r="H17" s="23">
        <f t="shared" si="1"/>
        <v>0</v>
      </c>
      <c r="I17" s="23"/>
      <c r="J17" s="24"/>
    </row>
    <row r="18" spans="1:10" ht="12.75">
      <c r="A18" s="17">
        <v>2300</v>
      </c>
      <c r="B18" s="50" t="s">
        <v>22</v>
      </c>
      <c r="C18" s="19">
        <f>VLOOKUP($A18,'[1]Íbúafj'!$A:$O,15,FALSE)</f>
        <v>2760</v>
      </c>
      <c r="D18" s="20">
        <f>VLOOKUP($A18,'[1]Íbúafj'!$A:$S,16,FALSE)</f>
        <v>0.15869017632241822</v>
      </c>
      <c r="E18" s="21">
        <f>VLOOKUP($A18,'[1]Íbúafj'!$A:$Q,17,FALSE)</f>
        <v>378</v>
      </c>
      <c r="F18" s="20">
        <f>VLOOKUP($A18,'[1]Útsvarprósentur'!$A:$H,8,FALSE)</f>
        <v>0.1303</v>
      </c>
      <c r="G18" s="22">
        <f t="shared" si="0"/>
        <v>0</v>
      </c>
      <c r="H18" s="23">
        <f t="shared" si="1"/>
        <v>0</v>
      </c>
      <c r="I18" s="23"/>
      <c r="J18" s="24"/>
    </row>
    <row r="19" spans="1:10" ht="12.75">
      <c r="A19" s="17">
        <v>2503</v>
      </c>
      <c r="B19" s="50" t="s">
        <v>23</v>
      </c>
      <c r="C19" s="19">
        <f>VLOOKUP($A19,'[1]Íbúafj'!$A:$O,15,FALSE)</f>
        <v>1723</v>
      </c>
      <c r="D19" s="20">
        <f>VLOOKUP($A19,'[1]Íbúafj'!$A:$S,16,FALSE)</f>
        <v>0.2333571939871153</v>
      </c>
      <c r="E19" s="21">
        <f>VLOOKUP($A19,'[1]Íbúafj'!$A:$Q,17,FALSE)</f>
        <v>326</v>
      </c>
      <c r="F19" s="20">
        <f>VLOOKUP($A19,'[1]Útsvarprósentur'!$A:$H,8,FALSE)</f>
        <v>0.127</v>
      </c>
      <c r="G19" s="22">
        <f t="shared" si="0"/>
        <v>0</v>
      </c>
      <c r="H19" s="23">
        <f t="shared" si="1"/>
        <v>0</v>
      </c>
      <c r="I19" s="23"/>
      <c r="J19" s="24"/>
    </row>
    <row r="20" spans="1:10" ht="12.75">
      <c r="A20" s="17">
        <v>2504</v>
      </c>
      <c r="B20" s="50" t="s">
        <v>24</v>
      </c>
      <c r="C20" s="19">
        <f>VLOOKUP($A20,'[1]Íbúafj'!$A:$O,15,FALSE)</f>
        <v>1451</v>
      </c>
      <c r="D20" s="20">
        <f>VLOOKUP($A20,'[1]Íbúafj'!$A:$S,16,FALSE)</f>
        <v>0.17394822006472488</v>
      </c>
      <c r="E20" s="21">
        <f>VLOOKUP($A20,'[1]Íbúafj'!$A:$Q,17,FALSE)</f>
        <v>215</v>
      </c>
      <c r="F20" s="20">
        <f>VLOOKUP($A20,'[1]Útsvarprósentur'!$A:$H,8,FALSE)</f>
        <v>0.1303</v>
      </c>
      <c r="G20" s="22">
        <f t="shared" si="0"/>
        <v>0</v>
      </c>
      <c r="H20" s="23">
        <f t="shared" si="1"/>
        <v>0</v>
      </c>
      <c r="I20" s="23"/>
      <c r="J20" s="24"/>
    </row>
    <row r="21" spans="1:10" ht="12.75">
      <c r="A21" s="17">
        <v>2506</v>
      </c>
      <c r="B21" s="50" t="s">
        <v>25</v>
      </c>
      <c r="C21" s="19">
        <f>VLOOKUP($A21,'[1]Íbúafj'!$A:$O,15,FALSE)</f>
        <v>1225</v>
      </c>
      <c r="D21" s="20">
        <f>VLOOKUP($A21,'[1]Íbúafj'!$A:$S,16,FALSE)</f>
        <v>0.41946697566628033</v>
      </c>
      <c r="E21" s="21">
        <f>VLOOKUP($A21,'[1]Íbúafj'!$A:$Q,17,FALSE)</f>
        <v>362</v>
      </c>
      <c r="F21" s="20">
        <f>VLOOKUP($A21,'[1]Útsvarprósentur'!$A:$H,8,FALSE)</f>
        <v>0.1303</v>
      </c>
      <c r="G21" s="22">
        <f t="shared" si="0"/>
        <v>0</v>
      </c>
      <c r="H21" s="23">
        <f t="shared" si="1"/>
        <v>0</v>
      </c>
      <c r="I21" s="23"/>
      <c r="J21" s="24"/>
    </row>
    <row r="22" spans="1:10" ht="12.75">
      <c r="A22" s="17">
        <v>3000</v>
      </c>
      <c r="B22" s="50" t="s">
        <v>26</v>
      </c>
      <c r="C22" s="19">
        <f>VLOOKUP($A22,'[1]Íbúafj'!$A:$O,15,FALSE)</f>
        <v>6345</v>
      </c>
      <c r="D22" s="20">
        <f>VLOOKUP($A22,'[1]Íbúafj'!$A:$S,16,FALSE)</f>
        <v>0.13567209593699658</v>
      </c>
      <c r="E22" s="21">
        <f>VLOOKUP($A22,'[1]Íbúafj'!$A:$Q,17,FALSE)</f>
        <v>758</v>
      </c>
      <c r="F22" s="20">
        <f>VLOOKUP($A22,'[1]Útsvarprósentur'!$A:$H,8,FALSE)</f>
        <v>0.1303</v>
      </c>
      <c r="G22" s="22">
        <f t="shared" si="0"/>
        <v>0</v>
      </c>
      <c r="H22" s="23">
        <f t="shared" si="1"/>
        <v>0</v>
      </c>
      <c r="I22" s="23"/>
      <c r="J22" s="24"/>
    </row>
    <row r="23" spans="1:10" ht="12.75">
      <c r="A23" s="17">
        <v>3506</v>
      </c>
      <c r="B23" s="50" t="s">
        <v>27</v>
      </c>
      <c r="C23" s="19">
        <f>VLOOKUP($A23,'[1]Íbúafj'!$A:$O,15,FALSE)</f>
        <v>60</v>
      </c>
      <c r="D23" s="20">
        <f>VLOOKUP($A23,'[1]Íbúafj'!$A:$S,16,FALSE)</f>
        <v>-0.13043478260869568</v>
      </c>
      <c r="E23" s="21">
        <f>VLOOKUP($A23,'[1]Íbúafj'!$A:$Q,17,FALSE)</f>
        <v>-9</v>
      </c>
      <c r="F23" s="20">
        <f>VLOOKUP($A23,'[1]Útsvarprósentur'!$A:$H,8,FALSE)</f>
        <v>0.1124</v>
      </c>
      <c r="G23" s="22">
        <f t="shared" si="0"/>
        <v>0</v>
      </c>
      <c r="H23" s="23">
        <f t="shared" si="1"/>
        <v>0</v>
      </c>
      <c r="I23" s="23"/>
      <c r="J23" s="24"/>
    </row>
    <row r="24" spans="1:10" ht="12.75">
      <c r="A24" s="17">
        <v>3511</v>
      </c>
      <c r="B24" s="50" t="s">
        <v>28</v>
      </c>
      <c r="C24" s="19">
        <f>VLOOKUP($A24,'[1]Íbúafj'!$A:$O,15,FALSE)</f>
        <v>683</v>
      </c>
      <c r="D24" s="20">
        <f>VLOOKUP($A24,'[1]Íbúafj'!$A:$S,16,FALSE)</f>
        <v>0.25321100917431183</v>
      </c>
      <c r="E24" s="21">
        <f>VLOOKUP($A24,'[1]Íbúafj'!$A:$Q,17,FALSE)</f>
        <v>138</v>
      </c>
      <c r="F24" s="20">
        <f>VLOOKUP($A24,'[1]Útsvarprósentur'!$A:$H,8,FALSE)</f>
        <v>0.1161</v>
      </c>
      <c r="G24" s="22">
        <f t="shared" si="0"/>
        <v>0</v>
      </c>
      <c r="H24" s="23">
        <f t="shared" si="1"/>
        <v>0</v>
      </c>
      <c r="I24" s="23"/>
      <c r="J24" s="24"/>
    </row>
    <row r="25" spans="1:10" ht="12.75">
      <c r="A25" s="17">
        <v>3609</v>
      </c>
      <c r="B25" s="50" t="s">
        <v>29</v>
      </c>
      <c r="C25" s="19">
        <f>VLOOKUP($A25,'[1]Íbúafj'!$A:$O,15,FALSE)</f>
        <v>3742</v>
      </c>
      <c r="D25" s="20">
        <f>VLOOKUP($A25,'[1]Íbúafj'!$A:$S,16,FALSE)</f>
        <v>0.09864944216089255</v>
      </c>
      <c r="E25" s="21">
        <f>VLOOKUP($A25,'[1]Íbúafj'!$A:$Q,17,FALSE)</f>
        <v>336</v>
      </c>
      <c r="F25" s="20">
        <f>VLOOKUP($A25,'[1]Útsvarprósentur'!$A:$H,8,FALSE)</f>
        <v>0.1303</v>
      </c>
      <c r="G25" s="22">
        <f t="shared" si="0"/>
        <v>0</v>
      </c>
      <c r="H25" s="23">
        <f t="shared" si="1"/>
        <v>0</v>
      </c>
      <c r="I25" s="23"/>
      <c r="J25" s="24"/>
    </row>
    <row r="26" spans="1:10" ht="12.75">
      <c r="A26" s="17">
        <v>3709</v>
      </c>
      <c r="B26" s="50" t="s">
        <v>30</v>
      </c>
      <c r="C26" s="19">
        <f>VLOOKUP($A26,'[1]Íbúafj'!$A:$O,15,FALSE)</f>
        <v>918</v>
      </c>
      <c r="D26" s="20">
        <f>VLOOKUP($A26,'[1]Íbúafj'!$A:$S,16,FALSE)</f>
        <v>-0.05067218200620471</v>
      </c>
      <c r="E26" s="21">
        <f>VLOOKUP($A26,'[1]Íbúafj'!$A:$Q,17,FALSE)</f>
        <v>-49</v>
      </c>
      <c r="F26" s="20">
        <f>VLOOKUP($A26,'[1]Útsvarprósentur'!$A:$H,8,FALSE)</f>
        <v>0.1303</v>
      </c>
      <c r="G26" s="22">
        <f t="shared" si="0"/>
        <v>1</v>
      </c>
      <c r="H26" s="23">
        <f t="shared" si="1"/>
        <v>49</v>
      </c>
      <c r="I26" s="25">
        <f>H26/$H$88</f>
        <v>0.01608139153265507</v>
      </c>
      <c r="J26" s="24">
        <v>6432556.613062026</v>
      </c>
    </row>
    <row r="27" spans="1:10" ht="12.75">
      <c r="A27" s="17">
        <v>3710</v>
      </c>
      <c r="B27" s="50" t="s">
        <v>31</v>
      </c>
      <c r="C27" s="19">
        <f>VLOOKUP($A27,'[1]Íbúafj'!$A:$O,15,FALSE)</f>
        <v>58</v>
      </c>
      <c r="D27" s="20">
        <f>VLOOKUP($A27,'[1]Íbúafj'!$A:$S,16,FALSE)</f>
        <v>0.03571428571428581</v>
      </c>
      <c r="E27" s="21">
        <f>VLOOKUP($A27,'[1]Íbúafj'!$A:$Q,17,FALSE)</f>
        <v>2</v>
      </c>
      <c r="F27" s="20">
        <f>VLOOKUP($A27,'[1]Útsvarprósentur'!$A:$H,8,FALSE)</f>
        <v>0.1124</v>
      </c>
      <c r="G27" s="22">
        <f t="shared" si="0"/>
        <v>0</v>
      </c>
      <c r="H27" s="23">
        <f t="shared" si="1"/>
        <v>0</v>
      </c>
      <c r="I27" s="25">
        <f aca="true" t="shared" si="2" ref="I27:I77">H27/$H$88</f>
        <v>0</v>
      </c>
      <c r="J27" s="24"/>
    </row>
    <row r="28" spans="1:10" ht="12.75">
      <c r="A28" s="17">
        <v>3711</v>
      </c>
      <c r="B28" s="50" t="s">
        <v>32</v>
      </c>
      <c r="C28" s="19">
        <f>VLOOKUP($A28,'[1]Íbúafj'!$A:$O,15,FALSE)</f>
        <v>1103</v>
      </c>
      <c r="D28" s="20">
        <f>VLOOKUP($A28,'[1]Íbúafj'!$A:$S,16,FALSE)</f>
        <v>-0.10179153094462545</v>
      </c>
      <c r="E28" s="21">
        <f>VLOOKUP($A28,'[1]Íbúafj'!$A:$Q,17,FALSE)</f>
        <v>-125</v>
      </c>
      <c r="F28" s="20">
        <f>VLOOKUP($A28,'[1]Útsvarprósentur'!$A:$H,8,FALSE)</f>
        <v>0.1303</v>
      </c>
      <c r="G28" s="22">
        <f t="shared" si="0"/>
        <v>1</v>
      </c>
      <c r="H28" s="23">
        <f t="shared" si="1"/>
        <v>125</v>
      </c>
      <c r="I28" s="25">
        <f t="shared" si="2"/>
        <v>0.04102395799146702</v>
      </c>
      <c r="J28" s="24">
        <v>16409583.196586803</v>
      </c>
    </row>
    <row r="29" spans="1:10" ht="12.75">
      <c r="A29" s="17">
        <v>3713</v>
      </c>
      <c r="B29" s="50" t="s">
        <v>33</v>
      </c>
      <c r="C29" s="19">
        <f>VLOOKUP($A29,'[1]Íbúafj'!$A:$O,15,FALSE)</f>
        <v>130</v>
      </c>
      <c r="D29" s="20">
        <f>VLOOKUP($A29,'[1]Íbúafj'!$A:$S,16,FALSE)</f>
        <v>0.10169491525423724</v>
      </c>
      <c r="E29" s="21">
        <f>VLOOKUP($A29,'[1]Íbúafj'!$A:$Q,17,FALSE)</f>
        <v>12</v>
      </c>
      <c r="F29" s="20">
        <f>VLOOKUP($A29,'[1]Útsvarprósentur'!$A:$H,8,FALSE)</f>
        <v>0.128</v>
      </c>
      <c r="G29" s="22">
        <f t="shared" si="0"/>
        <v>0</v>
      </c>
      <c r="H29" s="23"/>
      <c r="I29" s="25"/>
      <c r="J29" s="24"/>
    </row>
    <row r="30" spans="1:10" ht="12.75">
      <c r="A30" s="17">
        <v>3714</v>
      </c>
      <c r="B30" s="50" t="s">
        <v>34</v>
      </c>
      <c r="C30" s="19">
        <f>VLOOKUP($A30,'[1]Íbúafj'!$A:$O,15,FALSE)</f>
        <v>1703</v>
      </c>
      <c r="D30" s="20">
        <f>VLOOKUP($A30,'[1]Íbúafj'!$A:$S,16,FALSE)</f>
        <v>-0.04325842696629212</v>
      </c>
      <c r="E30" s="21">
        <f>VLOOKUP($A30,'[1]Íbúafj'!$A:$Q,17,FALSE)</f>
        <v>-77</v>
      </c>
      <c r="F30" s="20">
        <f>VLOOKUP($A30,'[1]Útsvarprósentur'!$A:$H,8,FALSE)</f>
        <v>0.1303</v>
      </c>
      <c r="G30" s="22">
        <f t="shared" si="0"/>
        <v>1</v>
      </c>
      <c r="H30" s="23">
        <f t="shared" si="1"/>
        <v>77</v>
      </c>
      <c r="I30" s="25">
        <f t="shared" si="2"/>
        <v>0.02527075812274368</v>
      </c>
      <c r="J30" s="24">
        <v>10108303.24909747</v>
      </c>
    </row>
    <row r="31" spans="1:10" ht="12.75">
      <c r="A31" s="17">
        <v>3811</v>
      </c>
      <c r="B31" s="50" t="s">
        <v>35</v>
      </c>
      <c r="C31" s="19">
        <f>VLOOKUP($A31,'[1]Íbúafj'!$A:$O,15,FALSE)</f>
        <v>710</v>
      </c>
      <c r="D31" s="20">
        <f>VLOOKUP($A31,'[1]Íbúafj'!$A:$S,16,FALSE)</f>
        <v>-0.05960264900662249</v>
      </c>
      <c r="E31" s="21">
        <f>VLOOKUP($A31,'[1]Íbúafj'!$A:$Q,17,FALSE)</f>
        <v>-45</v>
      </c>
      <c r="F31" s="20">
        <f>VLOOKUP($A31,'[1]Útsvarprósentur'!$A:$H,8,FALSE)</f>
        <v>0.1303</v>
      </c>
      <c r="G31" s="22">
        <f t="shared" si="0"/>
        <v>1</v>
      </c>
      <c r="H31" s="23">
        <f t="shared" si="1"/>
        <v>45</v>
      </c>
      <c r="I31" s="25">
        <f t="shared" si="2"/>
        <v>0.014768624876928127</v>
      </c>
      <c r="J31" s="24">
        <v>5907449.950771249</v>
      </c>
    </row>
    <row r="32" spans="1:10" ht="12.75">
      <c r="A32" s="17">
        <v>4100</v>
      </c>
      <c r="B32" s="50" t="s">
        <v>36</v>
      </c>
      <c r="C32" s="19">
        <f>VLOOKUP($A32,'[1]Íbúafj'!$A:$O,15,FALSE)</f>
        <v>904</v>
      </c>
      <c r="D32" s="20">
        <f>VLOOKUP($A32,'[1]Íbúafj'!$A:$S,16,FALSE)</f>
        <v>-0.05538140020898641</v>
      </c>
      <c r="E32" s="21">
        <f>VLOOKUP($A32,'[1]Íbúafj'!$A:$Q,17,FALSE)</f>
        <v>-53</v>
      </c>
      <c r="F32" s="20">
        <f>VLOOKUP($A32,'[1]Útsvarprósentur'!$A:$H,8,FALSE)</f>
        <v>0.1303</v>
      </c>
      <c r="G32" s="22">
        <f t="shared" si="0"/>
        <v>1</v>
      </c>
      <c r="H32" s="23">
        <f t="shared" si="1"/>
        <v>53</v>
      </c>
      <c r="I32" s="25">
        <f t="shared" si="2"/>
        <v>0.017394158188382015</v>
      </c>
      <c r="J32" s="24">
        <v>6957663.275352804</v>
      </c>
    </row>
    <row r="33" spans="1:10" ht="12.75">
      <c r="A33" s="17">
        <v>4200</v>
      </c>
      <c r="B33" s="50" t="s">
        <v>37</v>
      </c>
      <c r="C33" s="19">
        <f>VLOOKUP($A33,'[1]Íbúafj'!$A:$O,15,FALSE)</f>
        <v>3963</v>
      </c>
      <c r="D33" s="20">
        <f>VLOOKUP($A33,'[1]Íbúafj'!$A:$S,16,FALSE)</f>
        <v>-0.04575006019744765</v>
      </c>
      <c r="E33" s="21">
        <f>VLOOKUP($A33,'[1]Íbúafj'!$A:$Q,17,FALSE)</f>
        <v>-190</v>
      </c>
      <c r="F33" s="20">
        <f>VLOOKUP($A33,'[1]Útsvarprósentur'!$A:$H,8,FALSE)</f>
        <v>0.1303</v>
      </c>
      <c r="G33" s="22">
        <f t="shared" si="0"/>
        <v>1</v>
      </c>
      <c r="H33" s="23">
        <f t="shared" si="1"/>
        <v>190</v>
      </c>
      <c r="I33" s="25">
        <f t="shared" si="2"/>
        <v>0.062356416147029865</v>
      </c>
      <c r="J33" s="24">
        <v>24942566.45881194</v>
      </c>
    </row>
    <row r="34" spans="1:10" ht="12.75">
      <c r="A34" s="17">
        <v>4502</v>
      </c>
      <c r="B34" s="50" t="s">
        <v>38</v>
      </c>
      <c r="C34" s="19">
        <f>VLOOKUP($A34,'[1]Íbúafj'!$A:$O,15,FALSE)</f>
        <v>266</v>
      </c>
      <c r="D34" s="20">
        <f>VLOOKUP($A34,'[1]Íbúafj'!$A:$S,16,FALSE)</f>
        <v>-0.08904109589041098</v>
      </c>
      <c r="E34" s="21">
        <f>VLOOKUP($A34,'[1]Íbúafj'!$A:$Q,17,FALSE)</f>
        <v>-26</v>
      </c>
      <c r="F34" s="20">
        <f>VLOOKUP($A34,'[1]Útsvarprósentur'!$A:$H,8,FALSE)</f>
        <v>0.1303</v>
      </c>
      <c r="G34" s="22">
        <f t="shared" si="0"/>
        <v>1</v>
      </c>
      <c r="H34" s="23">
        <f t="shared" si="1"/>
        <v>26</v>
      </c>
      <c r="I34" s="25">
        <f t="shared" si="2"/>
        <v>0.00853298326222514</v>
      </c>
      <c r="J34" s="24">
        <v>3413193.3048900547</v>
      </c>
    </row>
    <row r="35" spans="1:10" ht="12.75">
      <c r="A35" s="17">
        <v>4604</v>
      </c>
      <c r="B35" s="50" t="s">
        <v>39</v>
      </c>
      <c r="C35" s="19">
        <f>VLOOKUP($A35,'[1]Íbúafj'!$A:$O,15,FALSE)</f>
        <v>290</v>
      </c>
      <c r="D35" s="20">
        <f>VLOOKUP($A35,'[1]Íbúafj'!$A:$S,16,FALSE)</f>
        <v>-0.161849710982659</v>
      </c>
      <c r="E35" s="21">
        <f>VLOOKUP($A35,'[1]Íbúafj'!$A:$Q,17,FALSE)</f>
        <v>-56</v>
      </c>
      <c r="F35" s="20">
        <f>VLOOKUP($A35,'[1]Útsvarprósentur'!$A:$H,8,FALSE)</f>
        <v>0.1303</v>
      </c>
      <c r="G35" s="22">
        <f t="shared" si="0"/>
        <v>1</v>
      </c>
      <c r="H35" s="23">
        <f t="shared" si="1"/>
        <v>56</v>
      </c>
      <c r="I35" s="25">
        <f t="shared" si="2"/>
        <v>0.018378733180177225</v>
      </c>
      <c r="J35" s="24">
        <v>7351493.2720708875</v>
      </c>
    </row>
    <row r="36" spans="1:10" ht="12.75">
      <c r="A36" s="17">
        <v>4607</v>
      </c>
      <c r="B36" s="50" t="s">
        <v>40</v>
      </c>
      <c r="C36" s="19">
        <f>VLOOKUP($A36,'[1]Íbúafj'!$A:$O,15,FALSE)</f>
        <v>920</v>
      </c>
      <c r="D36" s="20">
        <f>VLOOKUP($A36,'[1]Íbúafj'!$A:$S,16,FALSE)</f>
        <v>-0.1785714285714286</v>
      </c>
      <c r="E36" s="21">
        <f>VLOOKUP($A36,'[1]Íbúafj'!$A:$Q,17,FALSE)</f>
        <v>-200</v>
      </c>
      <c r="F36" s="20">
        <f>VLOOKUP($A36,'[1]Útsvarprósentur'!$A:$H,8,FALSE)</f>
        <v>0.1303</v>
      </c>
      <c r="G36" s="22">
        <f t="shared" si="0"/>
        <v>1</v>
      </c>
      <c r="H36" s="23">
        <f t="shared" si="1"/>
        <v>200</v>
      </c>
      <c r="I36" s="25">
        <f t="shared" si="2"/>
        <v>0.06563833278634723</v>
      </c>
      <c r="J36" s="24">
        <v>26255333.114538882</v>
      </c>
    </row>
    <row r="37" spans="1:10" ht="12.75">
      <c r="A37" s="17">
        <v>4803</v>
      </c>
      <c r="B37" s="50" t="s">
        <v>41</v>
      </c>
      <c r="C37" s="19">
        <f>VLOOKUP($A37,'[1]Íbúafj'!$A:$O,15,FALSE)</f>
        <v>214</v>
      </c>
      <c r="D37" s="20">
        <f>VLOOKUP($A37,'[1]Íbúafj'!$A:$S,16,FALSE)</f>
        <v>-0.08936170212765959</v>
      </c>
      <c r="E37" s="21">
        <f>VLOOKUP($A37,'[1]Íbúafj'!$A:$Q,17,FALSE)</f>
        <v>-21</v>
      </c>
      <c r="F37" s="20">
        <f>VLOOKUP($A37,'[1]Útsvarprósentur'!$A:$H,8,FALSE)</f>
        <v>0.1303</v>
      </c>
      <c r="G37" s="22">
        <f t="shared" si="0"/>
        <v>1</v>
      </c>
      <c r="H37" s="23">
        <f t="shared" si="1"/>
        <v>21</v>
      </c>
      <c r="I37" s="25">
        <f t="shared" si="2"/>
        <v>0.006892024942566459</v>
      </c>
      <c r="J37" s="24">
        <v>2756809.9770265827</v>
      </c>
    </row>
    <row r="38" spans="1:10" ht="12.75">
      <c r="A38" s="17">
        <v>4901</v>
      </c>
      <c r="B38" s="50" t="s">
        <v>42</v>
      </c>
      <c r="C38" s="19">
        <f>VLOOKUP($A38,'[1]Íbúafj'!$A:$O,15,FALSE)</f>
        <v>48</v>
      </c>
      <c r="D38" s="20">
        <f>VLOOKUP($A38,'[1]Íbúafj'!$A:$S,16,FALSE)</f>
        <v>-0.18644067796610164</v>
      </c>
      <c r="E38" s="21">
        <f>VLOOKUP($A38,'[1]Íbúafj'!$A:$Q,17,FALSE)</f>
        <v>-11</v>
      </c>
      <c r="F38" s="20">
        <f>VLOOKUP($A38,'[1]Útsvarprósentur'!$A:$H,8,FALSE)</f>
        <v>0.1303</v>
      </c>
      <c r="G38" s="22">
        <f t="shared" si="0"/>
        <v>1</v>
      </c>
      <c r="H38" s="23">
        <f t="shared" si="1"/>
        <v>11</v>
      </c>
      <c r="I38" s="25">
        <f t="shared" si="2"/>
        <v>0.0036101083032490976</v>
      </c>
      <c r="J38" s="24">
        <v>1444043.3212996386</v>
      </c>
    </row>
    <row r="39" spans="1:10" ht="12.75">
      <c r="A39" s="17">
        <v>4902</v>
      </c>
      <c r="B39" s="50" t="s">
        <v>43</v>
      </c>
      <c r="C39" s="19">
        <f>VLOOKUP($A39,'[1]Íbúafj'!$A:$O,15,FALSE)</f>
        <v>102</v>
      </c>
      <c r="D39" s="20">
        <f>VLOOKUP($A39,'[1]Íbúafj'!$A:$S,16,FALSE)</f>
        <v>-0.2272727272727273</v>
      </c>
      <c r="E39" s="21">
        <f>VLOOKUP($A39,'[1]Íbúafj'!$A:$Q,17,FALSE)</f>
        <v>-30</v>
      </c>
      <c r="F39" s="20">
        <f>VLOOKUP($A39,'[1]Útsvarprósentur'!$A:$H,8,FALSE)</f>
        <v>0.1303</v>
      </c>
      <c r="G39" s="22">
        <f t="shared" si="0"/>
        <v>1</v>
      </c>
      <c r="H39" s="23">
        <f t="shared" si="1"/>
        <v>30</v>
      </c>
      <c r="I39" s="25">
        <f t="shared" si="2"/>
        <v>0.009845749917952083</v>
      </c>
      <c r="J39" s="24">
        <v>3938299.9671808323</v>
      </c>
    </row>
    <row r="40" spans="1:10" ht="12.75">
      <c r="A40" s="17">
        <v>4908</v>
      </c>
      <c r="B40" s="50" t="s">
        <v>44</v>
      </c>
      <c r="C40" s="19">
        <f>VLOOKUP($A40,'[1]Íbúafj'!$A:$O,15,FALSE)</f>
        <v>102</v>
      </c>
      <c r="D40" s="20">
        <f>VLOOKUP($A40,'[1]Íbúafj'!$A:$S,16,FALSE)</f>
        <v>0.0851063829787233</v>
      </c>
      <c r="E40" s="21">
        <f>VLOOKUP($A40,'[1]Íbúafj'!$A:$Q,17,FALSE)</f>
        <v>8</v>
      </c>
      <c r="F40" s="20">
        <f>VLOOKUP($A40,'[1]Útsvarprósentur'!$A:$H,8,FALSE)</f>
        <v>0.1303</v>
      </c>
      <c r="G40" s="22">
        <f t="shared" si="0"/>
        <v>0</v>
      </c>
      <c r="H40" s="23">
        <f t="shared" si="1"/>
        <v>0</v>
      </c>
      <c r="I40" s="25"/>
      <c r="J40" s="24"/>
    </row>
    <row r="41" spans="1:10" ht="12.75">
      <c r="A41" s="17">
        <v>4911</v>
      </c>
      <c r="B41" s="50" t="s">
        <v>45</v>
      </c>
      <c r="C41" s="19">
        <f>VLOOKUP($A41,'[1]Íbúafj'!$A:$O,15,FALSE)</f>
        <v>500</v>
      </c>
      <c r="D41" s="20">
        <f>VLOOKUP($A41,'[1]Íbúafj'!$A:$S,16,FALSE)</f>
        <v>-0.08088235294117652</v>
      </c>
      <c r="E41" s="21">
        <f>VLOOKUP($A41,'[1]Íbúafj'!$A:$Q,17,FALSE)</f>
        <v>-44</v>
      </c>
      <c r="F41" s="20">
        <f>VLOOKUP($A41,'[1]Útsvarprósentur'!$A:$H,8,FALSE)</f>
        <v>0.1303</v>
      </c>
      <c r="G41" s="22">
        <f t="shared" si="0"/>
        <v>1</v>
      </c>
      <c r="H41" s="23">
        <f t="shared" si="1"/>
        <v>44</v>
      </c>
      <c r="I41" s="25">
        <f t="shared" si="2"/>
        <v>0.01444043321299639</v>
      </c>
      <c r="J41" s="24">
        <v>5776173.285198554</v>
      </c>
    </row>
    <row r="42" spans="1:10" ht="12.75">
      <c r="A42" s="17">
        <v>5200</v>
      </c>
      <c r="B42" s="50" t="s">
        <v>46</v>
      </c>
      <c r="C42" s="19">
        <f>VLOOKUP($A42,'[1]Íbúafj'!$A:$O,15,FALSE)</f>
        <v>4027</v>
      </c>
      <c r="D42" s="20">
        <f>VLOOKUP($A42,'[1]Íbúafj'!$A:$S,16,FALSE)</f>
        <v>-0.032901056676272855</v>
      </c>
      <c r="E42" s="21">
        <f>VLOOKUP($A42,'[1]Íbúafj'!$A:$Q,17,FALSE)</f>
        <v>-137</v>
      </c>
      <c r="F42" s="20">
        <f>VLOOKUP($A42,'[1]Útsvarprósentur'!$A:$H,8,FALSE)</f>
        <v>0.1303</v>
      </c>
      <c r="G42" s="22">
        <f t="shared" si="0"/>
        <v>1</v>
      </c>
      <c r="H42" s="23">
        <f t="shared" si="1"/>
        <v>137</v>
      </c>
      <c r="I42" s="25">
        <f t="shared" si="2"/>
        <v>0.04496225795864785</v>
      </c>
      <c r="J42" s="24">
        <v>17984903.183459137</v>
      </c>
    </row>
    <row r="43" spans="1:10" ht="12.75">
      <c r="A43" s="17">
        <v>5508</v>
      </c>
      <c r="B43" s="50" t="s">
        <v>47</v>
      </c>
      <c r="C43" s="19">
        <f>VLOOKUP($A43,'[1]Íbúafj'!$A:$O,15,FALSE)</f>
        <v>1150</v>
      </c>
      <c r="D43" s="20">
        <f>VLOOKUP($A43,'[1]Íbúafj'!$A:$S,16,FALSE)</f>
        <v>-0.047224523612261815</v>
      </c>
      <c r="E43" s="21">
        <f>VLOOKUP($A43,'[1]Íbúafj'!$A:$Q,17,FALSE)</f>
        <v>-57</v>
      </c>
      <c r="F43" s="20">
        <f>VLOOKUP($A43,'[1]Útsvarprósentur'!$A:$H,8,FALSE)</f>
        <v>0.1303</v>
      </c>
      <c r="G43" s="22">
        <f t="shared" si="0"/>
        <v>1</v>
      </c>
      <c r="H43" s="23">
        <f t="shared" si="1"/>
        <v>57</v>
      </c>
      <c r="I43" s="25">
        <f t="shared" si="2"/>
        <v>0.01870692484410896</v>
      </c>
      <c r="J43" s="24">
        <v>7482769.937643582</v>
      </c>
    </row>
    <row r="44" spans="1:10" ht="12.75">
      <c r="A44" s="17">
        <v>5604</v>
      </c>
      <c r="B44" s="50" t="s">
        <v>48</v>
      </c>
      <c r="C44" s="19">
        <f>VLOOKUP($A44,'[1]Íbúafj'!$A:$O,15,FALSE)</f>
        <v>895</v>
      </c>
      <c r="D44" s="20">
        <f>VLOOKUP($A44,'[1]Íbúafj'!$A:$S,16,FALSE)</f>
        <v>-0.04380341880341876</v>
      </c>
      <c r="E44" s="21">
        <f>VLOOKUP($A44,'[1]Íbúafj'!$A:$Q,17,FALSE)</f>
        <v>-41</v>
      </c>
      <c r="F44" s="20">
        <f>VLOOKUP($A44,'[1]Útsvarprósentur'!$A:$H,8,FALSE)</f>
        <v>0.1303</v>
      </c>
      <c r="G44" s="22">
        <f t="shared" si="0"/>
        <v>1</v>
      </c>
      <c r="H44" s="23">
        <f t="shared" si="1"/>
        <v>41</v>
      </c>
      <c r="I44" s="25">
        <f t="shared" si="2"/>
        <v>0.013455858221201182</v>
      </c>
      <c r="J44" s="24">
        <v>5382343.288480471</v>
      </c>
    </row>
    <row r="45" spans="1:10" ht="12.75">
      <c r="A45" s="17">
        <v>5609</v>
      </c>
      <c r="B45" s="50" t="s">
        <v>49</v>
      </c>
      <c r="C45" s="19">
        <f>VLOOKUP($A45,'[1]Íbúafj'!$A:$O,15,FALSE)</f>
        <v>526</v>
      </c>
      <c r="D45" s="20">
        <f>VLOOKUP($A45,'[1]Íbúafj'!$A:$S,16,FALSE)</f>
        <v>-0.12186978297161932</v>
      </c>
      <c r="E45" s="21">
        <f>VLOOKUP($A45,'[1]Íbúafj'!$A:$Q,17,FALSE)</f>
        <v>-73</v>
      </c>
      <c r="F45" s="20">
        <f>VLOOKUP($A45,'[1]Útsvarprósentur'!$A:$H,8,FALSE)</f>
        <v>0.1303</v>
      </c>
      <c r="G45" s="22">
        <f t="shared" si="0"/>
        <v>1</v>
      </c>
      <c r="H45" s="23">
        <f t="shared" si="1"/>
        <v>73</v>
      </c>
      <c r="I45" s="25">
        <f t="shared" si="2"/>
        <v>0.02395799146701674</v>
      </c>
      <c r="J45" s="24">
        <v>9583196.586806692</v>
      </c>
    </row>
    <row r="46" spans="1:10" ht="12.75">
      <c r="A46" s="17">
        <v>5611</v>
      </c>
      <c r="B46" s="50" t="s">
        <v>50</v>
      </c>
      <c r="C46" s="19">
        <f>VLOOKUP($A46,'[1]Íbúafj'!$A:$O,15,FALSE)</f>
        <v>106</v>
      </c>
      <c r="D46" s="20">
        <f>VLOOKUP($A46,'[1]Íbúafj'!$A:$S,16,FALSE)</f>
        <v>0.04950495049504955</v>
      </c>
      <c r="E46" s="21">
        <f>VLOOKUP($A46,'[1]Íbúafj'!$A:$Q,17,FALSE)</f>
        <v>5</v>
      </c>
      <c r="F46" s="20">
        <f>VLOOKUP($A46,'[1]Útsvarprósentur'!$A:$H,8,FALSE)</f>
        <v>0.1303</v>
      </c>
      <c r="G46" s="22">
        <f t="shared" si="0"/>
        <v>0</v>
      </c>
      <c r="H46" s="23">
        <f t="shared" si="1"/>
        <v>0</v>
      </c>
      <c r="I46" s="25"/>
      <c r="J46" s="24"/>
    </row>
    <row r="47" spans="1:10" ht="12.75">
      <c r="A47" s="17">
        <v>5612</v>
      </c>
      <c r="B47" s="50" t="s">
        <v>51</v>
      </c>
      <c r="C47" s="19">
        <f>VLOOKUP($A47,'[1]Íbúafj'!$A:$O,15,FALSE)</f>
        <v>451</v>
      </c>
      <c r="D47" s="20">
        <f>VLOOKUP($A47,'[1]Íbúafj'!$A:$S,16,FALSE)</f>
        <v>-0.12256809338521402</v>
      </c>
      <c r="E47" s="21">
        <f>VLOOKUP($A47,'[1]Íbúafj'!$A:$Q,17,FALSE)</f>
        <v>-63</v>
      </c>
      <c r="F47" s="20">
        <f>VLOOKUP($A47,'[1]Útsvarprósentur'!$A:$H,8,FALSE)</f>
        <v>0.1303</v>
      </c>
      <c r="G47" s="22">
        <f t="shared" si="0"/>
        <v>1</v>
      </c>
      <c r="H47" s="23">
        <f t="shared" si="1"/>
        <v>63</v>
      </c>
      <c r="I47" s="25">
        <f t="shared" si="2"/>
        <v>0.020676074827699377</v>
      </c>
      <c r="J47" s="24">
        <v>8270429.931079748</v>
      </c>
    </row>
    <row r="48" spans="1:10" ht="12.75">
      <c r="A48" s="17">
        <v>5706</v>
      </c>
      <c r="B48" s="50" t="s">
        <v>52</v>
      </c>
      <c r="C48" s="19">
        <f>VLOOKUP($A48,'[1]Íbúafj'!$A:$O,15,FALSE)</f>
        <v>204</v>
      </c>
      <c r="D48" s="20">
        <f>VLOOKUP($A48,'[1]Íbúafj'!$A:$S,16,FALSE)</f>
        <v>-0.13191489361702124</v>
      </c>
      <c r="E48" s="21">
        <f>VLOOKUP($A48,'[1]Íbúafj'!$A:$Q,17,FALSE)</f>
        <v>-31</v>
      </c>
      <c r="F48" s="20">
        <f>VLOOKUP($A48,'[1]Útsvarprósentur'!$A:$H,8,FALSE)</f>
        <v>0.1303</v>
      </c>
      <c r="G48" s="22">
        <f t="shared" si="0"/>
        <v>1</v>
      </c>
      <c r="H48" s="23">
        <f t="shared" si="1"/>
        <v>31</v>
      </c>
      <c r="I48" s="25">
        <f t="shared" si="2"/>
        <v>0.01017394158188382</v>
      </c>
      <c r="J48" s="24">
        <v>4069576.632753527</v>
      </c>
    </row>
    <row r="49" spans="1:10" ht="12.75">
      <c r="A49" s="17">
        <v>6000</v>
      </c>
      <c r="B49" s="50" t="s">
        <v>53</v>
      </c>
      <c r="C49" s="19">
        <f>VLOOKUP($A49,'[1]Íbúafj'!$A:$O,15,FALSE)</f>
        <v>17253</v>
      </c>
      <c r="D49" s="20">
        <f>VLOOKUP($A49,'[1]Íbúafj'!$A:$S,16,FALSE)</f>
        <v>0.07669745381927107</v>
      </c>
      <c r="E49" s="21">
        <f>VLOOKUP($A49,'[1]Íbúafj'!$A:$Q,17,FALSE)</f>
        <v>1229</v>
      </c>
      <c r="F49" s="20">
        <f>VLOOKUP($A49,'[1]Útsvarprósentur'!$A:$H,8,FALSE)</f>
        <v>0.1303</v>
      </c>
      <c r="G49" s="22">
        <f t="shared" si="0"/>
        <v>0</v>
      </c>
      <c r="H49" s="23">
        <f t="shared" si="1"/>
        <v>0</v>
      </c>
      <c r="I49" s="25"/>
      <c r="J49" s="24"/>
    </row>
    <row r="50" spans="1:10" ht="12.75">
      <c r="A50" s="17">
        <v>6100</v>
      </c>
      <c r="B50" s="50" t="s">
        <v>54</v>
      </c>
      <c r="C50" s="19">
        <f>VLOOKUP($A50,'[1]Íbúafj'!$A:$O,15,FALSE)</f>
        <v>2970</v>
      </c>
      <c r="D50" s="20">
        <f>VLOOKUP($A50,'[1]Íbúafj'!$A:$S,16,FALSE)</f>
        <v>-0.07591785936527695</v>
      </c>
      <c r="E50" s="21">
        <f>VLOOKUP($A50,'[1]Íbúafj'!$A:$Q,17,FALSE)</f>
        <v>-244</v>
      </c>
      <c r="F50" s="20">
        <f>VLOOKUP($A50,'[1]Útsvarprósentur'!$A:$H,8,FALSE)</f>
        <v>0.1303</v>
      </c>
      <c r="G50" s="22">
        <f t="shared" si="0"/>
        <v>1</v>
      </c>
      <c r="H50" s="23">
        <f t="shared" si="1"/>
        <v>244</v>
      </c>
      <c r="I50" s="25">
        <f t="shared" si="2"/>
        <v>0.08007876599934362</v>
      </c>
      <c r="J50" s="24">
        <v>32031506.399737436</v>
      </c>
    </row>
    <row r="51" spans="1:10" ht="12.75">
      <c r="A51" s="17">
        <v>6250</v>
      </c>
      <c r="B51" s="50" t="s">
        <v>55</v>
      </c>
      <c r="C51" s="19">
        <f>VLOOKUP($A51,'[1]Íbúafj'!$A:$O,15,FALSE)</f>
        <v>2188</v>
      </c>
      <c r="D51" s="20">
        <f>VLOOKUP($A51,'[1]Íbúafj'!$A:$S,16,FALSE)</f>
        <v>-0.1233974358974359</v>
      </c>
      <c r="E51" s="21">
        <f>VLOOKUP($A51,'[1]Íbúafj'!$A:$Q,17,FALSE)</f>
        <v>-308</v>
      </c>
      <c r="F51" s="20">
        <f>VLOOKUP($A51,'[1]Útsvarprósentur'!$A:$H,8,FALSE)</f>
        <v>0.1303</v>
      </c>
      <c r="G51" s="22">
        <f t="shared" si="0"/>
        <v>1</v>
      </c>
      <c r="H51" s="23">
        <f t="shared" si="1"/>
        <v>308</v>
      </c>
      <c r="I51" s="25">
        <f t="shared" si="2"/>
        <v>0.10108303249097472</v>
      </c>
      <c r="J51" s="24">
        <v>40433212.99638988</v>
      </c>
    </row>
    <row r="52" spans="1:10" ht="12.75">
      <c r="A52" s="17">
        <v>6400</v>
      </c>
      <c r="B52" s="50" t="s">
        <v>56</v>
      </c>
      <c r="C52" s="19">
        <f>VLOOKUP($A52,'[1]Íbúafj'!$A:$O,15,FALSE)</f>
        <v>1951</v>
      </c>
      <c r="D52" s="20">
        <f>VLOOKUP($A52,'[1]Íbúafj'!$A:$S,16,FALSE)</f>
        <v>-0.04362745098039211</v>
      </c>
      <c r="E52" s="21">
        <f>VLOOKUP($A52,'[1]Íbúafj'!$A:$Q,17,FALSE)</f>
        <v>-89</v>
      </c>
      <c r="F52" s="20">
        <f>VLOOKUP($A52,'[1]Útsvarprósentur'!$A:$H,8,FALSE)</f>
        <v>0.1303</v>
      </c>
      <c r="G52" s="22">
        <f t="shared" si="0"/>
        <v>1</v>
      </c>
      <c r="H52" s="23">
        <f t="shared" si="1"/>
        <v>89</v>
      </c>
      <c r="I52" s="25">
        <f t="shared" si="2"/>
        <v>0.029209058089924515</v>
      </c>
      <c r="J52" s="24">
        <v>11683623.235969802</v>
      </c>
    </row>
    <row r="53" spans="1:10" ht="12.75">
      <c r="A53" s="17">
        <v>6501</v>
      </c>
      <c r="B53" s="50" t="s">
        <v>57</v>
      </c>
      <c r="C53" s="19">
        <f>VLOOKUP($A53,'[1]Íbúafj'!$A:$O,15,FALSE)</f>
        <v>103</v>
      </c>
      <c r="D53" s="20">
        <f>VLOOKUP($A53,'[1]Íbúafj'!$A:$S,16,FALSE)</f>
        <v>0.1573033707865168</v>
      </c>
      <c r="E53" s="21">
        <f>VLOOKUP($A53,'[1]Íbúafj'!$A:$Q,17,FALSE)</f>
        <v>14</v>
      </c>
      <c r="F53" s="20">
        <f>VLOOKUP($A53,'[1]Útsvarprósentur'!$A:$H,8,FALSE)</f>
        <v>0.1303</v>
      </c>
      <c r="G53" s="22">
        <f t="shared" si="0"/>
        <v>0</v>
      </c>
      <c r="H53" s="23">
        <f t="shared" si="1"/>
        <v>0</v>
      </c>
      <c r="I53" s="25"/>
      <c r="J53" s="24"/>
    </row>
    <row r="54" spans="1:10" ht="12.75">
      <c r="A54" s="17">
        <v>6506</v>
      </c>
      <c r="B54" s="50" t="s">
        <v>58</v>
      </c>
      <c r="C54" s="19">
        <f>VLOOKUP($A54,'[1]Íbúafj'!$A:$O,15,FALSE)</f>
        <v>171</v>
      </c>
      <c r="D54" s="20">
        <f>VLOOKUP($A54,'[1]Íbúafj'!$A:$S,16,FALSE)</f>
        <v>-0.06557377049180324</v>
      </c>
      <c r="E54" s="21">
        <f>VLOOKUP($A54,'[1]Íbúafj'!$A:$Q,17,FALSE)</f>
        <v>-12</v>
      </c>
      <c r="F54" s="20">
        <f>VLOOKUP($A54,'[1]Útsvarprósentur'!$A:$H,8,FALSE)</f>
        <v>0.13</v>
      </c>
      <c r="G54" s="22">
        <f t="shared" si="0"/>
        <v>0</v>
      </c>
      <c r="H54" s="23">
        <f t="shared" si="1"/>
        <v>0</v>
      </c>
      <c r="I54" s="25"/>
      <c r="J54" s="24"/>
    </row>
    <row r="55" spans="1:10" ht="12.75">
      <c r="A55" s="17">
        <v>6513</v>
      </c>
      <c r="B55" s="50" t="s">
        <v>59</v>
      </c>
      <c r="C55" s="19">
        <f>VLOOKUP($A55,'[1]Íbúafj'!$A:$O,15,FALSE)</f>
        <v>1009</v>
      </c>
      <c r="D55" s="20">
        <f>VLOOKUP($A55,'[1]Íbúafj'!$A:$S,16,FALSE)</f>
        <v>0.035934291581108724</v>
      </c>
      <c r="E55" s="21">
        <f>VLOOKUP($A55,'[1]Íbúafj'!$A:$Q,17,FALSE)</f>
        <v>35</v>
      </c>
      <c r="F55" s="20">
        <f>VLOOKUP($A55,'[1]Útsvarprósentur'!$A:$H,8,FALSE)</f>
        <v>0.1303</v>
      </c>
      <c r="G55" s="22">
        <f t="shared" si="0"/>
        <v>0</v>
      </c>
      <c r="H55" s="23">
        <f t="shared" si="1"/>
        <v>0</v>
      </c>
      <c r="I55" s="25"/>
      <c r="J55" s="24"/>
    </row>
    <row r="56" spans="1:10" ht="12.75">
      <c r="A56" s="17">
        <v>6514</v>
      </c>
      <c r="B56" s="50" t="s">
        <v>60</v>
      </c>
      <c r="C56" s="19">
        <f>VLOOKUP($A56,'[1]Íbúafj'!$A:$O,15,FALSE)</f>
        <v>416</v>
      </c>
      <c r="D56" s="20">
        <f>VLOOKUP($A56,'[1]Íbúafj'!$A:$S,16,FALSE)</f>
        <v>0.12432432432432439</v>
      </c>
      <c r="E56" s="21">
        <f>VLOOKUP($A56,'[1]Íbúafj'!$A:$Q,17,FALSE)</f>
        <v>46</v>
      </c>
      <c r="F56" s="20">
        <f>VLOOKUP($A56,'[1]Útsvarprósentur'!$A:$H,8,FALSE)</f>
        <v>0.1303</v>
      </c>
      <c r="G56" s="22">
        <f t="shared" si="0"/>
        <v>0</v>
      </c>
      <c r="H56" s="23">
        <f t="shared" si="1"/>
        <v>0</v>
      </c>
      <c r="I56" s="25"/>
      <c r="J56" s="24"/>
    </row>
    <row r="57" spans="1:10" ht="12.75">
      <c r="A57" s="17">
        <v>6601</v>
      </c>
      <c r="B57" s="50" t="s">
        <v>61</v>
      </c>
      <c r="C57" s="19">
        <f>VLOOKUP($A57,'[1]Íbúafj'!$A:$O,15,FALSE)</f>
        <v>385</v>
      </c>
      <c r="D57" s="20">
        <f>VLOOKUP($A57,'[1]Íbúafj'!$A:$S,16,FALSE)</f>
        <v>0.0158311345646438</v>
      </c>
      <c r="E57" s="21">
        <f>VLOOKUP($A57,'[1]Íbúafj'!$A:$Q,17,FALSE)</f>
        <v>6</v>
      </c>
      <c r="F57" s="20">
        <f>VLOOKUP($A57,'[1]Útsvarprósentur'!$A:$H,8,FALSE)</f>
        <v>0.1303</v>
      </c>
      <c r="G57" s="22">
        <f t="shared" si="0"/>
        <v>0</v>
      </c>
      <c r="H57" s="23">
        <f t="shared" si="1"/>
        <v>0</v>
      </c>
      <c r="I57" s="25"/>
      <c r="J57" s="24"/>
    </row>
    <row r="58" spans="1:10" ht="12.75">
      <c r="A58" s="17">
        <v>6602</v>
      </c>
      <c r="B58" s="50" t="s">
        <v>62</v>
      </c>
      <c r="C58" s="19">
        <f>VLOOKUP($A58,'[1]Íbúafj'!$A:$O,15,FALSE)</f>
        <v>357</v>
      </c>
      <c r="D58" s="20">
        <f>VLOOKUP($A58,'[1]Íbúafj'!$A:$S,16,FALSE)</f>
        <v>-0.0892857142857143</v>
      </c>
      <c r="E58" s="21">
        <f>VLOOKUP($A58,'[1]Íbúafj'!$A:$Q,17,FALSE)</f>
        <v>-35</v>
      </c>
      <c r="F58" s="20">
        <f>VLOOKUP($A58,'[1]Útsvarprósentur'!$A:$H,8,FALSE)</f>
        <v>0.1303</v>
      </c>
      <c r="G58" s="22">
        <f t="shared" si="0"/>
        <v>1</v>
      </c>
      <c r="H58" s="23">
        <f t="shared" si="1"/>
        <v>35</v>
      </c>
      <c r="I58" s="25">
        <f t="shared" si="2"/>
        <v>0.011486708237610764</v>
      </c>
      <c r="J58" s="24">
        <v>4594683.295044305</v>
      </c>
    </row>
    <row r="59" spans="1:10" ht="12.75">
      <c r="A59" s="17">
        <v>6607</v>
      </c>
      <c r="B59" s="50" t="s">
        <v>63</v>
      </c>
      <c r="C59" s="19">
        <f>VLOOKUP($A59,'[1]Íbúafj'!$A:$O,15,FALSE)</f>
        <v>403</v>
      </c>
      <c r="D59" s="20">
        <f>VLOOKUP($A59,'[1]Íbúafj'!$A:$S,16,FALSE)</f>
        <v>-0.11037527593818985</v>
      </c>
      <c r="E59" s="21">
        <f>VLOOKUP($A59,'[1]Íbúafj'!$A:$Q,17,FALSE)</f>
        <v>-50</v>
      </c>
      <c r="F59" s="20">
        <f>VLOOKUP($A59,'[1]Útsvarprósentur'!$A:$H,8,FALSE)</f>
        <v>0.1303</v>
      </c>
      <c r="G59" s="22">
        <f t="shared" si="0"/>
        <v>1</v>
      </c>
      <c r="H59" s="23">
        <f t="shared" si="1"/>
        <v>50</v>
      </c>
      <c r="I59" s="25">
        <f t="shared" si="2"/>
        <v>0.016409583196586808</v>
      </c>
      <c r="J59" s="24">
        <v>6563833.2786347205</v>
      </c>
    </row>
    <row r="60" spans="1:10" ht="12.75">
      <c r="A60" s="17">
        <v>6609</v>
      </c>
      <c r="B60" s="50" t="s">
        <v>64</v>
      </c>
      <c r="C60" s="19">
        <f>VLOOKUP($A60,'[1]Íbúafj'!$A:$O,15,FALSE)</f>
        <v>261</v>
      </c>
      <c r="D60" s="20">
        <f>VLOOKUP($A60,'[1]Íbúafj'!$A:$S,16,FALSE)</f>
        <v>-0.04395604395604391</v>
      </c>
      <c r="E60" s="21">
        <f>VLOOKUP($A60,'[1]Íbúafj'!$A:$Q,17,FALSE)</f>
        <v>-12</v>
      </c>
      <c r="F60" s="20">
        <f>VLOOKUP($A60,'[1]Útsvarprósentur'!$A:$H,8,FALSE)</f>
        <v>0.1303</v>
      </c>
      <c r="G60" s="22">
        <f t="shared" si="0"/>
        <v>1</v>
      </c>
      <c r="H60" s="23">
        <f t="shared" si="1"/>
        <v>12</v>
      </c>
      <c r="I60" s="25">
        <f t="shared" si="2"/>
        <v>0.003938299967180834</v>
      </c>
      <c r="J60" s="24">
        <v>1575319.986872333</v>
      </c>
    </row>
    <row r="61" spans="1:10" ht="12.75">
      <c r="A61" s="17">
        <v>6611</v>
      </c>
      <c r="B61" s="50" t="s">
        <v>65</v>
      </c>
      <c r="C61" s="19">
        <f>VLOOKUP($A61,'[1]Íbúafj'!$A:$O,15,FALSE)</f>
        <v>60</v>
      </c>
      <c r="D61" s="20">
        <f>VLOOKUP($A61,'[1]Íbúafj'!$A:$S,16,FALSE)</f>
        <v>-0.10447761194029848</v>
      </c>
      <c r="E61" s="21">
        <f>VLOOKUP($A61,'[1]Íbúafj'!$A:$Q,17,FALSE)</f>
        <v>-7</v>
      </c>
      <c r="F61" s="20">
        <f>VLOOKUP($A61,'[1]Útsvarprósentur'!$A:$H,8,FALSE)</f>
        <v>0.1285</v>
      </c>
      <c r="G61" s="22">
        <f t="shared" si="0"/>
        <v>0</v>
      </c>
      <c r="H61" s="23">
        <f t="shared" si="1"/>
        <v>0</v>
      </c>
      <c r="I61" s="25"/>
      <c r="J61" s="24"/>
    </row>
    <row r="62" spans="1:10" ht="12.75">
      <c r="A62" s="17">
        <v>6612</v>
      </c>
      <c r="B62" s="50" t="s">
        <v>66</v>
      </c>
      <c r="C62" s="19">
        <f>VLOOKUP($A62,'[1]Íbúafj'!$A:$O,15,FALSE)</f>
        <v>681</v>
      </c>
      <c r="D62" s="20">
        <f>VLOOKUP($A62,'[1]Íbúafj'!$A:$S,16,FALSE)</f>
        <v>-0.06456043956043955</v>
      </c>
      <c r="E62" s="21">
        <f>VLOOKUP($A62,'[1]Íbúafj'!$A:$Q,17,FALSE)</f>
        <v>-47</v>
      </c>
      <c r="F62" s="20">
        <f>VLOOKUP($A62,'[1]Útsvarprósentur'!$A:$H,8,FALSE)</f>
        <v>0.1303</v>
      </c>
      <c r="G62" s="22">
        <f t="shared" si="0"/>
        <v>1</v>
      </c>
      <c r="H62" s="23">
        <f t="shared" si="1"/>
        <v>47</v>
      </c>
      <c r="I62" s="25">
        <f t="shared" si="2"/>
        <v>0.015425008204791599</v>
      </c>
      <c r="J62" s="24">
        <v>6170003.281916638</v>
      </c>
    </row>
    <row r="63" spans="1:10" ht="12.75">
      <c r="A63" s="17">
        <v>6706</v>
      </c>
      <c r="B63" s="50" t="s">
        <v>67</v>
      </c>
      <c r="C63" s="19">
        <f>VLOOKUP($A63,'[1]Íbúafj'!$A:$O,15,FALSE)</f>
        <v>110</v>
      </c>
      <c r="D63" s="20">
        <f>VLOOKUP($A63,'[1]Íbúafj'!$A:$S,16,FALSE)</f>
        <v>-0.08333333333333337</v>
      </c>
      <c r="E63" s="21">
        <f>VLOOKUP($A63,'[1]Íbúafj'!$A:$Q,17,FALSE)</f>
        <v>-10</v>
      </c>
      <c r="F63" s="20">
        <f>VLOOKUP($A63,'[1]Útsvarprósentur'!$A:$H,8,FALSE)</f>
        <v>0.125</v>
      </c>
      <c r="G63" s="22">
        <f t="shared" si="0"/>
        <v>0</v>
      </c>
      <c r="H63" s="23">
        <f t="shared" si="1"/>
        <v>0</v>
      </c>
      <c r="I63" s="25"/>
      <c r="J63" s="24"/>
    </row>
    <row r="64" spans="1:10" ht="12.75">
      <c r="A64" s="17">
        <v>6709</v>
      </c>
      <c r="B64" s="50" t="s">
        <v>68</v>
      </c>
      <c r="C64" s="19">
        <f>VLOOKUP($A64,'[1]Íbúafj'!$A:$O,15,FALSE)</f>
        <v>479</v>
      </c>
      <c r="D64" s="20">
        <f>VLOOKUP($A64,'[1]Íbúafj'!$A:$S,16,FALSE)</f>
        <v>-0.1275045537340619</v>
      </c>
      <c r="E64" s="21">
        <f>VLOOKUP($A64,'[1]Íbúafj'!$A:$Q,17,FALSE)</f>
        <v>-70</v>
      </c>
      <c r="F64" s="20">
        <f>VLOOKUP($A64,'[1]Útsvarprósentur'!$A:$H,8,FALSE)</f>
        <v>0.1303</v>
      </c>
      <c r="G64" s="22">
        <f t="shared" si="0"/>
        <v>1</v>
      </c>
      <c r="H64" s="23">
        <f t="shared" si="1"/>
        <v>70</v>
      </c>
      <c r="I64" s="25">
        <f t="shared" si="2"/>
        <v>0.02297341647522153</v>
      </c>
      <c r="J64" s="24">
        <v>9189366.59008861</v>
      </c>
    </row>
    <row r="65" spans="1:10" ht="12.75">
      <c r="A65" s="17">
        <v>7000</v>
      </c>
      <c r="B65" s="50" t="s">
        <v>69</v>
      </c>
      <c r="C65" s="19">
        <f>VLOOKUP($A65,'[1]Íbúafj'!$A:$O,15,FALSE)</f>
        <v>716</v>
      </c>
      <c r="D65" s="20">
        <f>VLOOKUP($A65,'[1]Íbúafj'!$A:$S,16,FALSE)</f>
        <v>-0.04533333333333334</v>
      </c>
      <c r="E65" s="21">
        <f>VLOOKUP($A65,'[1]Íbúafj'!$A:$Q,17,FALSE)</f>
        <v>-34</v>
      </c>
      <c r="F65" s="20">
        <f>VLOOKUP($A65,'[1]Útsvarprósentur'!$A:$H,8,FALSE)</f>
        <v>0.1303</v>
      </c>
      <c r="G65" s="22">
        <f t="shared" si="0"/>
        <v>1</v>
      </c>
      <c r="H65" s="23">
        <f t="shared" si="1"/>
        <v>34</v>
      </c>
      <c r="I65" s="25">
        <f t="shared" si="2"/>
        <v>0.011158516573679028</v>
      </c>
      <c r="J65" s="24">
        <v>4463406.62947161</v>
      </c>
    </row>
    <row r="66" spans="1:10" ht="12.75">
      <c r="A66" s="17">
        <v>7300</v>
      </c>
      <c r="B66" s="50" t="s">
        <v>70</v>
      </c>
      <c r="C66" s="19">
        <f>VLOOKUP($A66,'[1]Íbúafj'!$A:$O,15,FALSE)</f>
        <v>5111</v>
      </c>
      <c r="D66" s="20">
        <f>VLOOKUP($A66,'[1]Íbúafj'!$A:$S,16,FALSE)</f>
        <v>0.2793491864831039</v>
      </c>
      <c r="E66" s="21">
        <f>VLOOKUP($A66,'[1]Íbúafj'!$A:$Q,17,FALSE)</f>
        <v>1116</v>
      </c>
      <c r="F66" s="20">
        <f>VLOOKUP($A66,'[1]Útsvarprósentur'!$A:$H,8,FALSE)</f>
        <v>0.1303</v>
      </c>
      <c r="G66" s="22">
        <f t="shared" si="0"/>
        <v>0</v>
      </c>
      <c r="H66" s="23">
        <f t="shared" si="1"/>
        <v>0</v>
      </c>
      <c r="I66" s="25"/>
      <c r="J66" s="24"/>
    </row>
    <row r="67" spans="1:10" ht="12.75">
      <c r="A67" s="17">
        <v>7502</v>
      </c>
      <c r="B67" s="50" t="s">
        <v>71</v>
      </c>
      <c r="C67" s="19">
        <f>VLOOKUP($A67,'[1]Íbúafj'!$A:$O,15,FALSE)</f>
        <v>701</v>
      </c>
      <c r="D67" s="20">
        <f>VLOOKUP($A67,'[1]Íbúafj'!$A:$S,16,FALSE)</f>
        <v>-0.0788436268068331</v>
      </c>
      <c r="E67" s="21">
        <f>VLOOKUP($A67,'[1]Íbúafj'!$A:$Q,17,FALSE)</f>
        <v>-60</v>
      </c>
      <c r="F67" s="20">
        <f>VLOOKUP($A67,'[1]Útsvarprósentur'!$A:$H,8,FALSE)</f>
        <v>0.1303</v>
      </c>
      <c r="G67" s="22">
        <f t="shared" si="0"/>
        <v>1</v>
      </c>
      <c r="H67" s="23">
        <f t="shared" si="1"/>
        <v>60</v>
      </c>
      <c r="I67" s="25">
        <f t="shared" si="2"/>
        <v>0.019691499835904167</v>
      </c>
      <c r="J67" s="24">
        <v>7876599.934361665</v>
      </c>
    </row>
    <row r="68" spans="1:10" ht="12.75">
      <c r="A68" s="17">
        <v>7505</v>
      </c>
      <c r="B68" s="50" t="s">
        <v>72</v>
      </c>
      <c r="C68" s="19">
        <f>VLOOKUP($A68,'[1]Íbúafj'!$A:$O,15,FALSE)</f>
        <v>366</v>
      </c>
      <c r="D68" s="20">
        <f>VLOOKUP($A68,'[1]Íbúafj'!$A:$S,16,FALSE)</f>
        <v>3.3571428571428568</v>
      </c>
      <c r="E68" s="21">
        <f>VLOOKUP($A68,'[1]Íbúafj'!$A:$Q,17,FALSE)</f>
        <v>282</v>
      </c>
      <c r="F68" s="20">
        <f>VLOOKUP($A68,'[1]Útsvarprósentur'!$A:$H,8,FALSE)</f>
        <v>0.1303</v>
      </c>
      <c r="G68" s="22">
        <f t="shared" si="0"/>
        <v>0</v>
      </c>
      <c r="H68" s="23">
        <f t="shared" si="1"/>
        <v>0</v>
      </c>
      <c r="I68" s="25"/>
      <c r="J68" s="24"/>
    </row>
    <row r="69" spans="1:10" ht="12.75">
      <c r="A69" s="17">
        <v>7509</v>
      </c>
      <c r="B69" s="50" t="s">
        <v>73</v>
      </c>
      <c r="C69" s="19">
        <f>VLOOKUP($A69,'[1]Íbúafj'!$A:$O,15,FALSE)</f>
        <v>146</v>
      </c>
      <c r="D69" s="20">
        <f>VLOOKUP($A69,'[1]Íbúafj'!$A:$S,16,FALSE)</f>
        <v>0.04285714285714293</v>
      </c>
      <c r="E69" s="21">
        <f>VLOOKUP($A69,'[1]Íbúafj'!$A:$Q,17,FALSE)</f>
        <v>6</v>
      </c>
      <c r="F69" s="20">
        <f>VLOOKUP($A69,'[1]Útsvarprósentur'!$A:$H,8,FALSE)</f>
        <v>0.1303</v>
      </c>
      <c r="G69" s="22">
        <f t="shared" si="0"/>
        <v>0</v>
      </c>
      <c r="H69" s="23">
        <f t="shared" si="1"/>
        <v>0</v>
      </c>
      <c r="I69" s="25"/>
      <c r="J69" s="24"/>
    </row>
    <row r="70" spans="1:10" ht="12.75">
      <c r="A70" s="17">
        <v>7613</v>
      </c>
      <c r="B70" s="50" t="s">
        <v>74</v>
      </c>
      <c r="C70" s="19">
        <f>VLOOKUP($A70,'[1]Íbúafj'!$A:$O,15,FALSE)</f>
        <v>218</v>
      </c>
      <c r="D70" s="20">
        <f>VLOOKUP($A70,'[1]Íbúafj'!$A:$S,16,FALSE)</f>
        <v>-0.18352059925093633</v>
      </c>
      <c r="E70" s="21">
        <f>VLOOKUP($A70,'[1]Íbúafj'!$A:$Q,17,FALSE)</f>
        <v>-49</v>
      </c>
      <c r="F70" s="20">
        <f>VLOOKUP($A70,'[1]Útsvarprósentur'!$A:$H,8,FALSE)</f>
        <v>0.1303</v>
      </c>
      <c r="G70" s="22">
        <f t="shared" si="0"/>
        <v>1</v>
      </c>
      <c r="H70" s="23">
        <f t="shared" si="1"/>
        <v>49</v>
      </c>
      <c r="I70" s="25">
        <f t="shared" si="2"/>
        <v>0.01608139153265507</v>
      </c>
      <c r="J70" s="24">
        <v>6432556.613062026</v>
      </c>
    </row>
    <row r="71" spans="1:10" ht="12.75">
      <c r="A71" s="17">
        <v>7617</v>
      </c>
      <c r="B71" s="50" t="s">
        <v>75</v>
      </c>
      <c r="C71" s="19">
        <f>VLOOKUP($A71,'[1]Íbúafj'!$A:$O,15,FALSE)</f>
        <v>450</v>
      </c>
      <c r="D71" s="20">
        <f>VLOOKUP($A71,'[1]Íbúafj'!$A:$S,16,FALSE)</f>
        <v>-0.09999999999999998</v>
      </c>
      <c r="E71" s="21">
        <f>VLOOKUP($A71,'[1]Íbúafj'!$A:$Q,17,FALSE)</f>
        <v>-50</v>
      </c>
      <c r="F71" s="20">
        <f>VLOOKUP($A71,'[1]Útsvarprósentur'!$A:$H,8,FALSE)</f>
        <v>0.1303</v>
      </c>
      <c r="G71" s="22">
        <f t="shared" si="0"/>
        <v>1</v>
      </c>
      <c r="H71" s="23">
        <f t="shared" si="1"/>
        <v>50</v>
      </c>
      <c r="I71" s="25">
        <f t="shared" si="2"/>
        <v>0.016409583196586808</v>
      </c>
      <c r="J71" s="24">
        <v>6563833.2786347205</v>
      </c>
    </row>
    <row r="72" spans="1:10" ht="12.75">
      <c r="A72" s="17">
        <v>7620</v>
      </c>
      <c r="B72" s="50" t="s">
        <v>76</v>
      </c>
      <c r="C72" s="19">
        <f>VLOOKUP($A72,'[1]Íbúafj'!$A:$O,15,FALSE)</f>
        <v>4073</v>
      </c>
      <c r="D72" s="20">
        <f>VLOOKUP($A72,'[1]Íbúafj'!$A:$S,16,FALSE)</f>
        <v>0.4593335721963454</v>
      </c>
      <c r="E72" s="21">
        <f>VLOOKUP($A72,'[1]Íbúafj'!$A:$Q,17,FALSE)</f>
        <v>1282</v>
      </c>
      <c r="F72" s="20">
        <f>VLOOKUP($A72,'[1]Útsvarprósentur'!$A:$H,8,FALSE)</f>
        <v>0.1303</v>
      </c>
      <c r="G72" s="22">
        <f t="shared" si="0"/>
        <v>0</v>
      </c>
      <c r="H72" s="23">
        <f t="shared" si="1"/>
        <v>0</v>
      </c>
      <c r="I72" s="25"/>
      <c r="J72" s="24"/>
    </row>
    <row r="73" spans="1:10" ht="12.75">
      <c r="A73" s="17">
        <v>7708</v>
      </c>
      <c r="B73" s="50" t="s">
        <v>77</v>
      </c>
      <c r="C73" s="19">
        <f>VLOOKUP($A73,'[1]Íbúafj'!$A:$O,15,FALSE)</f>
        <v>2120</v>
      </c>
      <c r="D73" s="20">
        <f>VLOOKUP($A73,'[1]Íbúafj'!$A:$S,16,FALSE)</f>
        <v>-0.09090909090909094</v>
      </c>
      <c r="E73" s="21">
        <f>VLOOKUP($A73,'[1]Íbúafj'!$A:$Q,17,FALSE)</f>
        <v>-212</v>
      </c>
      <c r="F73" s="20">
        <f>VLOOKUP($A73,'[1]Útsvarprósentur'!$A:$H,8,FALSE)</f>
        <v>0.1303</v>
      </c>
      <c r="G73" s="22">
        <f t="shared" si="0"/>
        <v>1</v>
      </c>
      <c r="H73" s="23">
        <f t="shared" si="1"/>
        <v>212</v>
      </c>
      <c r="I73" s="25">
        <f t="shared" si="2"/>
        <v>0.06957663275352806</v>
      </c>
      <c r="J73" s="24">
        <v>27830653.101411216</v>
      </c>
    </row>
    <row r="74" spans="1:10" ht="12.75">
      <c r="A74" s="17">
        <v>8000</v>
      </c>
      <c r="B74" s="50" t="s">
        <v>78</v>
      </c>
      <c r="C74" s="19">
        <f>VLOOKUP($A74,'[1]Íbúafj'!$A:$O,15,FALSE)</f>
        <v>4040</v>
      </c>
      <c r="D74" s="20">
        <f>VLOOKUP($A74,'[1]Íbúafj'!$A:$S,16,FALSE)</f>
        <v>-0.08617959737615921</v>
      </c>
      <c r="E74" s="21">
        <f>VLOOKUP($A74,'[1]Íbúafj'!$A:$Q,17,FALSE)</f>
        <v>-381</v>
      </c>
      <c r="F74" s="20">
        <f>VLOOKUP($A74,'[1]Útsvarprósentur'!$A:$H,8,FALSE)</f>
        <v>0.1303</v>
      </c>
      <c r="G74" s="22">
        <f aca="true" t="shared" si="3" ref="G74:G87">IF(AND(AND(D74&lt;D$4,$E74&lt;$E$4,F74=$F$4)),1,0)</f>
        <v>1</v>
      </c>
      <c r="H74" s="23">
        <f aca="true" t="shared" si="4" ref="H74:H87">-E74*G74</f>
        <v>381</v>
      </c>
      <c r="I74" s="25">
        <f t="shared" si="2"/>
        <v>0.12504102395799147</v>
      </c>
      <c r="J74" s="24">
        <v>50016409.58319657</v>
      </c>
    </row>
    <row r="75" spans="1:10" ht="12.75">
      <c r="A75" s="17">
        <v>8200</v>
      </c>
      <c r="B75" s="50" t="s">
        <v>79</v>
      </c>
      <c r="C75" s="19">
        <f>VLOOKUP($A75,'[1]Íbúafj'!$A:$O,15,FALSE)</f>
        <v>7565</v>
      </c>
      <c r="D75" s="20">
        <f>VLOOKUP($A75,'[1]Íbúafj'!$A:$S,16,FALSE)</f>
        <v>0.22848327379019162</v>
      </c>
      <c r="E75" s="21">
        <f>VLOOKUP($A75,'[1]Íbúafj'!$A:$Q,17,FALSE)</f>
        <v>1407</v>
      </c>
      <c r="F75" s="20">
        <f>VLOOKUP($A75,'[1]Útsvarprósentur'!$A:$H,8,FALSE)</f>
        <v>0.1303</v>
      </c>
      <c r="G75" s="22">
        <f t="shared" si="3"/>
        <v>0</v>
      </c>
      <c r="H75" s="23">
        <f t="shared" si="4"/>
        <v>0</v>
      </c>
      <c r="I75" s="25"/>
      <c r="J75" s="24"/>
    </row>
    <row r="76" spans="1:10" ht="12.75">
      <c r="A76" s="17">
        <v>8508</v>
      </c>
      <c r="B76" s="50" t="s">
        <v>80</v>
      </c>
      <c r="C76" s="19">
        <f>VLOOKUP($A76,'[1]Íbúafj'!$A:$O,15,FALSE)</f>
        <v>488</v>
      </c>
      <c r="D76" s="20">
        <f>VLOOKUP($A76,'[1]Íbúafj'!$A:$S,16,FALSE)</f>
        <v>-0.03747534516765283</v>
      </c>
      <c r="E76" s="21">
        <f>VLOOKUP($A76,'[1]Íbúafj'!$A:$Q,17,FALSE)</f>
        <v>-19</v>
      </c>
      <c r="F76" s="20">
        <f>VLOOKUP($A76,'[1]Útsvarprósentur'!$A:$H,8,FALSE)</f>
        <v>0.1303</v>
      </c>
      <c r="G76" s="22">
        <f t="shared" si="3"/>
        <v>1</v>
      </c>
      <c r="H76" s="23">
        <f t="shared" si="4"/>
        <v>19</v>
      </c>
      <c r="I76" s="25">
        <f t="shared" si="2"/>
        <v>0.0062356416147029865</v>
      </c>
      <c r="J76" s="24">
        <v>2494256.6458811937</v>
      </c>
    </row>
    <row r="77" spans="1:10" ht="12.75">
      <c r="A77" s="17">
        <v>8509</v>
      </c>
      <c r="B77" s="50" t="s">
        <v>81</v>
      </c>
      <c r="C77" s="19">
        <f>VLOOKUP($A77,'[1]Íbúafj'!$A:$O,15,FALSE)</f>
        <v>466</v>
      </c>
      <c r="D77" s="20">
        <f>VLOOKUP($A77,'[1]Íbúafj'!$A:$S,16,FALSE)</f>
        <v>-0.11068702290076338</v>
      </c>
      <c r="E77" s="21">
        <f>VLOOKUP($A77,'[1]Íbúafj'!$A:$Q,17,FALSE)</f>
        <v>-58</v>
      </c>
      <c r="F77" s="20">
        <f>VLOOKUP($A77,'[1]Útsvarprósentur'!$A:$H,8,FALSE)</f>
        <v>0.1303</v>
      </c>
      <c r="G77" s="22">
        <f t="shared" si="3"/>
        <v>1</v>
      </c>
      <c r="H77" s="23">
        <f t="shared" si="4"/>
        <v>58</v>
      </c>
      <c r="I77" s="25">
        <f t="shared" si="2"/>
        <v>0.019035116508040694</v>
      </c>
      <c r="J77" s="24">
        <v>7614046.6032162765</v>
      </c>
    </row>
    <row r="78" spans="1:10" ht="12.75">
      <c r="A78" s="17">
        <v>8610</v>
      </c>
      <c r="B78" s="50" t="s">
        <v>82</v>
      </c>
      <c r="C78" s="19">
        <f>VLOOKUP($A78,'[1]Íbúafj'!$A:$O,15,FALSE)</f>
        <v>171</v>
      </c>
      <c r="D78" s="20">
        <f>VLOOKUP($A78,'[1]Íbúafj'!$A:$S,16,FALSE)</f>
        <v>0.22142857142857153</v>
      </c>
      <c r="E78" s="21">
        <f>VLOOKUP($A78,'[1]Íbúafj'!$A:$Q,17,FALSE)</f>
        <v>31</v>
      </c>
      <c r="F78" s="20">
        <f>VLOOKUP($A78,'[1]Útsvarprósentur'!$A:$H,8,FALSE)</f>
        <v>0.1124</v>
      </c>
      <c r="G78" s="22">
        <f t="shared" si="3"/>
        <v>0</v>
      </c>
      <c r="H78" s="23">
        <f t="shared" si="4"/>
        <v>0</v>
      </c>
      <c r="I78" s="25"/>
      <c r="J78" s="24"/>
    </row>
    <row r="79" spans="1:10" ht="12.75">
      <c r="A79" s="17">
        <v>8613</v>
      </c>
      <c r="B79" s="50" t="s">
        <v>83</v>
      </c>
      <c r="C79" s="19">
        <f>VLOOKUP($A79,'[1]Íbúafj'!$A:$O,15,FALSE)</f>
        <v>1741</v>
      </c>
      <c r="D79" s="20">
        <f>VLOOKUP($A79,'[1]Íbúafj'!$A:$S,16,FALSE)</f>
        <v>0.05259975816203144</v>
      </c>
      <c r="E79" s="21">
        <f>VLOOKUP($A79,'[1]Íbúafj'!$A:$Q,17,FALSE)</f>
        <v>87</v>
      </c>
      <c r="F79" s="20">
        <f>VLOOKUP($A79,'[1]Útsvarprósentur'!$A:$H,8,FALSE)</f>
        <v>0.1303</v>
      </c>
      <c r="G79" s="22">
        <f t="shared" si="3"/>
        <v>0</v>
      </c>
      <c r="H79" s="23">
        <f t="shared" si="4"/>
        <v>0</v>
      </c>
      <c r="I79" s="25"/>
      <c r="J79" s="24"/>
    </row>
    <row r="80" spans="1:10" ht="12.75">
      <c r="A80" s="17">
        <v>8614</v>
      </c>
      <c r="B80" s="50" t="s">
        <v>84</v>
      </c>
      <c r="C80" s="19">
        <f>VLOOKUP($A80,'[1]Íbúafj'!$A:$O,15,FALSE)</f>
        <v>1547</v>
      </c>
      <c r="D80" s="20">
        <f>VLOOKUP($A80,'[1]Íbúafj'!$A:$S,16,FALSE)</f>
        <v>0.07281553398058249</v>
      </c>
      <c r="E80" s="21">
        <f>VLOOKUP($A80,'[1]Íbúafj'!$A:$Q,17,FALSE)</f>
        <v>105</v>
      </c>
      <c r="F80" s="20">
        <f>VLOOKUP($A80,'[1]Útsvarprósentur'!$A:$H,8,FALSE)</f>
        <v>0.1303</v>
      </c>
      <c r="G80" s="22">
        <f t="shared" si="3"/>
        <v>0</v>
      </c>
      <c r="H80" s="23">
        <f t="shared" si="4"/>
        <v>0</v>
      </c>
      <c r="I80" s="25"/>
      <c r="J80" s="24"/>
    </row>
    <row r="81" spans="1:10" ht="12.75">
      <c r="A81" s="17">
        <v>8710</v>
      </c>
      <c r="B81" s="50" t="s">
        <v>85</v>
      </c>
      <c r="C81" s="19">
        <f>VLOOKUP($A81,'[1]Íbúafj'!$A:$O,15,FALSE)</f>
        <v>794</v>
      </c>
      <c r="D81" s="20">
        <f>VLOOKUP($A81,'[1]Íbúafj'!$A:$S,16,FALSE)</f>
        <v>0.06291834002677366</v>
      </c>
      <c r="E81" s="21">
        <f>VLOOKUP($A81,'[1]Íbúafj'!$A:$Q,17,FALSE)</f>
        <v>47</v>
      </c>
      <c r="F81" s="20">
        <f>VLOOKUP($A81,'[1]Útsvarprósentur'!$A:$H,8,FALSE)</f>
        <v>0.1303</v>
      </c>
      <c r="G81" s="22">
        <f t="shared" si="3"/>
        <v>0</v>
      </c>
      <c r="H81" s="23">
        <f t="shared" si="4"/>
        <v>0</v>
      </c>
      <c r="I81" s="25"/>
      <c r="J81" s="24"/>
    </row>
    <row r="82" spans="1:10" ht="12.75">
      <c r="A82" s="17">
        <v>8716</v>
      </c>
      <c r="B82" s="50" t="s">
        <v>86</v>
      </c>
      <c r="C82" s="19">
        <f>VLOOKUP($A82,'[1]Íbúafj'!$A:$O,15,FALSE)</f>
        <v>2274</v>
      </c>
      <c r="D82" s="20">
        <f>VLOOKUP($A82,'[1]Íbúafj'!$A:$S,16,FALSE)</f>
        <v>0.20572640509013795</v>
      </c>
      <c r="E82" s="21">
        <f>VLOOKUP($A82,'[1]Íbúafj'!$A:$Q,17,FALSE)</f>
        <v>388</v>
      </c>
      <c r="F82" s="20">
        <f>VLOOKUP($A82,'[1]Útsvarprósentur'!$A:$H,8,FALSE)</f>
        <v>0.1303</v>
      </c>
      <c r="G82" s="22">
        <f t="shared" si="3"/>
        <v>0</v>
      </c>
      <c r="H82" s="23">
        <f t="shared" si="4"/>
        <v>0</v>
      </c>
      <c r="I82" s="25"/>
      <c r="J82" s="24"/>
    </row>
    <row r="83" spans="1:10" ht="12.75">
      <c r="A83" s="17">
        <v>8717</v>
      </c>
      <c r="B83" s="50" t="s">
        <v>87</v>
      </c>
      <c r="C83" s="19">
        <f>VLOOKUP($A83,'[1]Íbúafj'!$A:$O,15,FALSE)</f>
        <v>1930</v>
      </c>
      <c r="D83" s="20">
        <f>VLOOKUP($A83,'[1]Íbúafj'!$A:$S,16,FALSE)</f>
        <v>0.1162521688837479</v>
      </c>
      <c r="E83" s="21">
        <f>VLOOKUP($A83,'[1]Íbúafj'!$A:$Q,17,FALSE)</f>
        <v>201</v>
      </c>
      <c r="F83" s="20">
        <f>VLOOKUP($A83,'[1]Útsvarprósentur'!$A:$H,8,FALSE)</f>
        <v>0.1303</v>
      </c>
      <c r="G83" s="22">
        <f t="shared" si="3"/>
        <v>0</v>
      </c>
      <c r="H83" s="23">
        <f t="shared" si="4"/>
        <v>0</v>
      </c>
      <c r="I83" s="25"/>
      <c r="J83" s="24"/>
    </row>
    <row r="84" spans="1:10" ht="12.75">
      <c r="A84" s="17">
        <v>8719</v>
      </c>
      <c r="B84" s="50" t="s">
        <v>88</v>
      </c>
      <c r="C84" s="19">
        <f>VLOOKUP($A84,'[1]Íbúafj'!$A:$O,15,FALSE)</f>
        <v>379</v>
      </c>
      <c r="D84" s="20">
        <f>VLOOKUP($A84,'[1]Íbúafj'!$A:$S,16,FALSE)</f>
        <v>0.05865921787709505</v>
      </c>
      <c r="E84" s="21">
        <f>VLOOKUP($A84,'[1]Íbúafj'!$A:$Q,17,FALSE)</f>
        <v>21</v>
      </c>
      <c r="F84" s="20">
        <f>VLOOKUP($A84,'[1]Útsvarprósentur'!$A:$H,8,FALSE)</f>
        <v>0.1274</v>
      </c>
      <c r="G84" s="22">
        <f t="shared" si="3"/>
        <v>0</v>
      </c>
      <c r="H84" s="23">
        <f t="shared" si="4"/>
        <v>0</v>
      </c>
      <c r="I84" s="25"/>
      <c r="J84" s="24"/>
    </row>
    <row r="85" spans="1:10" ht="12.75">
      <c r="A85" s="17">
        <v>8720</v>
      </c>
      <c r="B85" s="50" t="s">
        <v>89</v>
      </c>
      <c r="C85" s="19">
        <f>VLOOKUP($A85,'[1]Íbúafj'!$A:$O,15,FALSE)</f>
        <v>535</v>
      </c>
      <c r="D85" s="20">
        <f>VLOOKUP($A85,'[1]Íbúafj'!$A:$S,16,FALSE)</f>
        <v>0.053149606299212504</v>
      </c>
      <c r="E85" s="21">
        <f>VLOOKUP($A85,'[1]Íbúafj'!$A:$Q,17,FALSE)</f>
        <v>27</v>
      </c>
      <c r="F85" s="20">
        <f>VLOOKUP($A85,'[1]Útsvarprósentur'!$A:$H,8,FALSE)</f>
        <v>0.1303</v>
      </c>
      <c r="G85" s="22">
        <f t="shared" si="3"/>
        <v>0</v>
      </c>
      <c r="H85" s="23">
        <f t="shared" si="4"/>
        <v>0</v>
      </c>
      <c r="I85" s="25"/>
      <c r="J85" s="24"/>
    </row>
    <row r="86" spans="1:10" ht="12.75">
      <c r="A86" s="17">
        <v>8721</v>
      </c>
      <c r="B86" s="50" t="s">
        <v>90</v>
      </c>
      <c r="C86" s="19">
        <f>VLOOKUP($A86,'[1]Íbúafj'!$A:$O,15,FALSE)</f>
        <v>972</v>
      </c>
      <c r="D86" s="20">
        <f>VLOOKUP($A86,'[1]Íbúafj'!$A:$S,16,FALSE)</f>
        <v>0.09582863585118373</v>
      </c>
      <c r="E86" s="21">
        <f>VLOOKUP($A86,'[1]Íbúafj'!$A:$Q,17,FALSE)</f>
        <v>85</v>
      </c>
      <c r="F86" s="20">
        <f>VLOOKUP($A86,'[1]Útsvarprósentur'!$A:$H,8,FALSE)</f>
        <v>0.1303</v>
      </c>
      <c r="G86" s="22">
        <f t="shared" si="3"/>
        <v>0</v>
      </c>
      <c r="H86" s="23">
        <f t="shared" si="4"/>
        <v>0</v>
      </c>
      <c r="I86" s="25"/>
      <c r="J86" s="24"/>
    </row>
    <row r="87" spans="1:10" ht="13.5" thickBot="1">
      <c r="A87" s="18">
        <v>8722</v>
      </c>
      <c r="B87" s="51" t="s">
        <v>91</v>
      </c>
      <c r="C87" s="26">
        <f>VLOOKUP($A87,'[1]Íbúafj'!$A:$O,15,FALSE)</f>
        <v>576</v>
      </c>
      <c r="D87" s="27">
        <f>VLOOKUP($A87,'[1]Íbúafj'!$A:$S,16,FALSE)</f>
        <v>0.12280701754385959</v>
      </c>
      <c r="E87" s="28">
        <f>VLOOKUP($A87,'[1]Íbúafj'!$A:$Q,17,FALSE)</f>
        <v>63</v>
      </c>
      <c r="F87" s="27">
        <f>VLOOKUP($A87,'[1]Útsvarprósentur'!$A:$H,8,FALSE)</f>
        <v>0.1303</v>
      </c>
      <c r="G87" s="29">
        <f t="shared" si="3"/>
        <v>0</v>
      </c>
      <c r="H87" s="30">
        <f t="shared" si="4"/>
        <v>0</v>
      </c>
      <c r="I87" s="31"/>
      <c r="J87" s="32"/>
    </row>
    <row r="88" spans="1:10" ht="15">
      <c r="A88" s="33">
        <v>9000</v>
      </c>
      <c r="B88" s="34" t="s">
        <v>92</v>
      </c>
      <c r="C88" s="35">
        <f>VLOOKUP($A88,'[1]Íbúafj'!$A:$O,15,FALSE)</f>
        <v>312872</v>
      </c>
      <c r="D88" s="36"/>
      <c r="E88" s="37">
        <f>SUMIF(G9:G87,"=1",E9:E87)</f>
        <v>-3047</v>
      </c>
      <c r="F88" s="36"/>
      <c r="G88" s="36"/>
      <c r="H88" s="38">
        <f>SUM(H9:H87)</f>
        <v>3047</v>
      </c>
      <c r="I88" s="39">
        <f>SUM(I26:I87)</f>
        <v>1.0000000000000002</v>
      </c>
      <c r="J88" s="40">
        <f>SUM(J9:J87)</f>
        <v>399999999.9999998</v>
      </c>
    </row>
  </sheetData>
  <conditionalFormatting sqref="D9:D87">
    <cfRule type="cellIs" priority="1" dxfId="0" operator="lessThan" stopIfTrue="1">
      <formula>$D$4</formula>
    </cfRule>
  </conditionalFormatting>
  <conditionalFormatting sqref="E9:E88">
    <cfRule type="cellIs" priority="2" dxfId="0" operator="lessThanOrEqual" stopIfTrue="1">
      <formula>$E$4</formula>
    </cfRule>
  </conditionalFormatting>
  <conditionalFormatting sqref="F9:F87">
    <cfRule type="cellIs" priority="3" dxfId="0" operator="equal" stopIfTrue="1">
      <formula>$F$4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34">
      <selection activeCell="E8" sqref="E8"/>
    </sheetView>
  </sheetViews>
  <sheetFormatPr defaultColWidth="9.140625" defaultRowHeight="12.75"/>
  <cols>
    <col min="1" max="1" width="6.57421875" style="0" bestFit="1" customWidth="1"/>
    <col min="2" max="2" width="23.8515625" style="0" customWidth="1"/>
    <col min="3" max="3" width="14.8515625" style="0" customWidth="1"/>
    <col min="4" max="4" width="18.7109375" style="0" customWidth="1"/>
    <col min="5" max="5" width="12.421875" style="0" customWidth="1"/>
  </cols>
  <sheetData>
    <row r="1" spans="1:5" ht="20.25">
      <c r="A1" s="62"/>
      <c r="B1" s="63"/>
      <c r="C1" s="64"/>
      <c r="D1" s="65"/>
      <c r="E1" s="66"/>
    </row>
    <row r="2" spans="1:5" ht="39" thickBot="1">
      <c r="A2" s="54"/>
      <c r="B2" s="54"/>
      <c r="C2" s="55" t="s">
        <v>97</v>
      </c>
      <c r="D2" s="55" t="s">
        <v>96</v>
      </c>
      <c r="E2" s="67"/>
    </row>
    <row r="3" spans="1:5" ht="12.75">
      <c r="A3" s="60" t="s">
        <v>12</v>
      </c>
      <c r="B3" s="50" t="s">
        <v>13</v>
      </c>
      <c r="C3" s="19">
        <v>117721</v>
      </c>
      <c r="D3" s="56"/>
      <c r="E3" s="59"/>
    </row>
    <row r="4" spans="1:5" ht="12.75">
      <c r="A4" s="61">
        <v>1000</v>
      </c>
      <c r="B4" s="50" t="s">
        <v>14</v>
      </c>
      <c r="C4" s="19">
        <v>28561</v>
      </c>
      <c r="D4" s="56"/>
      <c r="E4" s="59"/>
    </row>
    <row r="5" spans="1:5" ht="12.75">
      <c r="A5" s="61">
        <v>1100</v>
      </c>
      <c r="B5" s="50" t="s">
        <v>15</v>
      </c>
      <c r="C5" s="19">
        <v>4428</v>
      </c>
      <c r="D5" s="56"/>
      <c r="E5" s="59"/>
    </row>
    <row r="6" spans="1:5" ht="12.75">
      <c r="A6" s="61">
        <v>1300</v>
      </c>
      <c r="B6" s="50" t="s">
        <v>16</v>
      </c>
      <c r="C6" s="19">
        <v>9913</v>
      </c>
      <c r="D6" s="56"/>
      <c r="E6" s="59"/>
    </row>
    <row r="7" spans="1:5" ht="12.75">
      <c r="A7" s="61">
        <v>1400</v>
      </c>
      <c r="B7" s="50" t="s">
        <v>17</v>
      </c>
      <c r="C7" s="19">
        <v>24839</v>
      </c>
      <c r="D7" s="56"/>
      <c r="E7" s="59"/>
    </row>
    <row r="8" spans="1:5" ht="12.75">
      <c r="A8" s="61">
        <v>1603</v>
      </c>
      <c r="B8" s="50" t="s">
        <v>18</v>
      </c>
      <c r="C8" s="19">
        <v>2361</v>
      </c>
      <c r="D8" s="56"/>
      <c r="E8" s="59"/>
    </row>
    <row r="9" spans="1:5" ht="12.75">
      <c r="A9" s="61">
        <v>1604</v>
      </c>
      <c r="B9" s="50" t="s">
        <v>19</v>
      </c>
      <c r="C9" s="19">
        <v>8147</v>
      </c>
      <c r="D9" s="56"/>
      <c r="E9" s="59"/>
    </row>
    <row r="10" spans="1:5" ht="12.75">
      <c r="A10" s="61">
        <v>1606</v>
      </c>
      <c r="B10" s="50" t="s">
        <v>20</v>
      </c>
      <c r="C10" s="19">
        <v>191</v>
      </c>
      <c r="D10" s="56"/>
      <c r="E10" s="59"/>
    </row>
    <row r="11" spans="1:5" ht="12.75">
      <c r="A11" s="61">
        <v>2000</v>
      </c>
      <c r="B11" s="50" t="s">
        <v>21</v>
      </c>
      <c r="C11" s="19">
        <v>13256</v>
      </c>
      <c r="D11" s="56"/>
      <c r="E11" s="59"/>
    </row>
    <row r="12" spans="1:5" ht="12.75">
      <c r="A12" s="61">
        <v>2300</v>
      </c>
      <c r="B12" s="50" t="s">
        <v>22</v>
      </c>
      <c r="C12" s="19">
        <v>2760</v>
      </c>
      <c r="D12" s="56"/>
      <c r="E12" s="59"/>
    </row>
    <row r="13" spans="1:5" ht="12.75">
      <c r="A13" s="61">
        <v>2503</v>
      </c>
      <c r="B13" s="50" t="s">
        <v>23</v>
      </c>
      <c r="C13" s="19">
        <v>1723</v>
      </c>
      <c r="D13" s="56"/>
      <c r="E13" s="59"/>
    </row>
    <row r="14" spans="1:5" ht="12.75">
      <c r="A14" s="61">
        <v>2504</v>
      </c>
      <c r="B14" s="50" t="s">
        <v>24</v>
      </c>
      <c r="C14" s="19">
        <v>1451</v>
      </c>
      <c r="D14" s="56"/>
      <c r="E14" s="59"/>
    </row>
    <row r="15" spans="1:5" ht="12.75">
      <c r="A15" s="61">
        <v>2506</v>
      </c>
      <c r="B15" s="50" t="s">
        <v>25</v>
      </c>
      <c r="C15" s="19">
        <v>1225</v>
      </c>
      <c r="D15" s="56"/>
      <c r="E15" s="59"/>
    </row>
    <row r="16" spans="1:5" ht="12.75">
      <c r="A16" s="61">
        <v>3000</v>
      </c>
      <c r="B16" s="50" t="s">
        <v>26</v>
      </c>
      <c r="C16" s="19">
        <v>6345</v>
      </c>
      <c r="D16" s="56"/>
      <c r="E16" s="59"/>
    </row>
    <row r="17" spans="1:5" ht="12.75">
      <c r="A17" s="61">
        <v>3506</v>
      </c>
      <c r="B17" s="50" t="s">
        <v>27</v>
      </c>
      <c r="C17" s="19">
        <v>60</v>
      </c>
      <c r="D17" s="56"/>
      <c r="E17" s="59"/>
    </row>
    <row r="18" spans="1:5" ht="12.75">
      <c r="A18" s="61">
        <v>3511</v>
      </c>
      <c r="B18" s="50" t="s">
        <v>28</v>
      </c>
      <c r="C18" s="19">
        <v>683</v>
      </c>
      <c r="D18" s="56"/>
      <c r="E18" s="59"/>
    </row>
    <row r="19" spans="1:5" ht="12.75">
      <c r="A19" s="61">
        <v>3609</v>
      </c>
      <c r="B19" s="50" t="s">
        <v>29</v>
      </c>
      <c r="C19" s="19">
        <v>3742</v>
      </c>
      <c r="D19" s="56"/>
      <c r="E19" s="59"/>
    </row>
    <row r="20" spans="1:5" ht="12.75">
      <c r="A20" s="61">
        <v>3709</v>
      </c>
      <c r="B20" s="50" t="s">
        <v>30</v>
      </c>
      <c r="C20" s="19">
        <v>918</v>
      </c>
      <c r="D20" s="56">
        <v>6432556.613062026</v>
      </c>
      <c r="E20" s="59"/>
    </row>
    <row r="21" spans="1:5" ht="12.75">
      <c r="A21" s="61">
        <v>3710</v>
      </c>
      <c r="B21" s="50" t="s">
        <v>31</v>
      </c>
      <c r="C21" s="19">
        <v>58</v>
      </c>
      <c r="D21" s="56"/>
      <c r="E21" s="59"/>
    </row>
    <row r="22" spans="1:5" ht="12.75">
      <c r="A22" s="61">
        <v>3711</v>
      </c>
      <c r="B22" s="50" t="s">
        <v>32</v>
      </c>
      <c r="C22" s="19">
        <v>1103</v>
      </c>
      <c r="D22" s="56">
        <v>16409583.196586803</v>
      </c>
      <c r="E22" s="59"/>
    </row>
    <row r="23" spans="1:5" ht="12.75">
      <c r="A23" s="61">
        <v>3713</v>
      </c>
      <c r="B23" s="50" t="s">
        <v>33</v>
      </c>
      <c r="C23" s="19">
        <v>130</v>
      </c>
      <c r="D23" s="56"/>
      <c r="E23" s="59"/>
    </row>
    <row r="24" spans="1:5" ht="12.75">
      <c r="A24" s="61">
        <v>3714</v>
      </c>
      <c r="B24" s="50" t="s">
        <v>34</v>
      </c>
      <c r="C24" s="19">
        <v>1703</v>
      </c>
      <c r="D24" s="56">
        <v>10108303.24909747</v>
      </c>
      <c r="E24" s="59"/>
    </row>
    <row r="25" spans="1:5" ht="12.75">
      <c r="A25" s="61">
        <v>3811</v>
      </c>
      <c r="B25" s="50" t="s">
        <v>35</v>
      </c>
      <c r="C25" s="19">
        <v>710</v>
      </c>
      <c r="D25" s="56">
        <v>5907449.950771249</v>
      </c>
      <c r="E25" s="59"/>
    </row>
    <row r="26" spans="1:5" ht="12.75">
      <c r="A26" s="61">
        <v>4100</v>
      </c>
      <c r="B26" s="50" t="s">
        <v>36</v>
      </c>
      <c r="C26" s="19">
        <v>904</v>
      </c>
      <c r="D26" s="56">
        <v>6957663.275352804</v>
      </c>
      <c r="E26" s="59"/>
    </row>
    <row r="27" spans="1:5" ht="12.75">
      <c r="A27" s="61">
        <v>4200</v>
      </c>
      <c r="B27" s="50" t="s">
        <v>37</v>
      </c>
      <c r="C27" s="19">
        <v>3963</v>
      </c>
      <c r="D27" s="56">
        <v>24942566.45881194</v>
      </c>
      <c r="E27" s="59"/>
    </row>
    <row r="28" spans="1:5" ht="12.75">
      <c r="A28" s="61">
        <v>4502</v>
      </c>
      <c r="B28" s="50" t="s">
        <v>38</v>
      </c>
      <c r="C28" s="19">
        <v>266</v>
      </c>
      <c r="D28" s="56">
        <v>3413193.3048900547</v>
      </c>
      <c r="E28" s="59"/>
    </row>
    <row r="29" spans="1:5" ht="12.75">
      <c r="A29" s="61">
        <v>4604</v>
      </c>
      <c r="B29" s="50" t="s">
        <v>39</v>
      </c>
      <c r="C29" s="19">
        <v>290</v>
      </c>
      <c r="D29" s="56">
        <v>7351493.2720708875</v>
      </c>
      <c r="E29" s="59"/>
    </row>
    <row r="30" spans="1:5" ht="12.75">
      <c r="A30" s="61">
        <v>4607</v>
      </c>
      <c r="B30" s="50" t="s">
        <v>40</v>
      </c>
      <c r="C30" s="19">
        <v>920</v>
      </c>
      <c r="D30" s="56">
        <v>26255333.114538882</v>
      </c>
      <c r="E30" s="59"/>
    </row>
    <row r="31" spans="1:5" ht="12.75">
      <c r="A31" s="61">
        <v>4803</v>
      </c>
      <c r="B31" s="50" t="s">
        <v>41</v>
      </c>
      <c r="C31" s="19">
        <v>214</v>
      </c>
      <c r="D31" s="56">
        <v>2756809.9770265827</v>
      </c>
      <c r="E31" s="59"/>
    </row>
    <row r="32" spans="1:5" ht="12.75">
      <c r="A32" s="61">
        <v>4901</v>
      </c>
      <c r="B32" s="50" t="s">
        <v>42</v>
      </c>
      <c r="C32" s="19">
        <v>48</v>
      </c>
      <c r="D32" s="56">
        <v>1444043.3212996386</v>
      </c>
      <c r="E32" s="59"/>
    </row>
    <row r="33" spans="1:5" ht="12.75">
      <c r="A33" s="61">
        <v>4902</v>
      </c>
      <c r="B33" s="50" t="s">
        <v>43</v>
      </c>
      <c r="C33" s="19">
        <v>102</v>
      </c>
      <c r="D33" s="56">
        <v>3938299.9671808323</v>
      </c>
      <c r="E33" s="59"/>
    </row>
    <row r="34" spans="1:5" ht="12.75">
      <c r="A34" s="61">
        <v>4908</v>
      </c>
      <c r="B34" s="50" t="s">
        <v>44</v>
      </c>
      <c r="C34" s="19">
        <v>102</v>
      </c>
      <c r="D34" s="56"/>
      <c r="E34" s="59"/>
    </row>
    <row r="35" spans="1:5" ht="12.75">
      <c r="A35" s="61">
        <v>4911</v>
      </c>
      <c r="B35" s="50" t="s">
        <v>45</v>
      </c>
      <c r="C35" s="19">
        <v>500</v>
      </c>
      <c r="D35" s="56">
        <v>5776173.285198554</v>
      </c>
      <c r="E35" s="59"/>
    </row>
    <row r="36" spans="1:5" ht="12.75">
      <c r="A36" s="61">
        <v>5200</v>
      </c>
      <c r="B36" s="50" t="s">
        <v>46</v>
      </c>
      <c r="C36" s="19">
        <v>4027</v>
      </c>
      <c r="D36" s="56">
        <v>17984903.183459137</v>
      </c>
      <c r="E36" s="59"/>
    </row>
    <row r="37" spans="1:5" ht="12.75">
      <c r="A37" s="61">
        <v>5508</v>
      </c>
      <c r="B37" s="50" t="s">
        <v>47</v>
      </c>
      <c r="C37" s="19">
        <v>1150</v>
      </c>
      <c r="D37" s="56">
        <v>7482769.937643582</v>
      </c>
      <c r="E37" s="59"/>
    </row>
    <row r="38" spans="1:5" ht="12.75">
      <c r="A38" s="61">
        <v>5604</v>
      </c>
      <c r="B38" s="50" t="s">
        <v>48</v>
      </c>
      <c r="C38" s="19">
        <v>895</v>
      </c>
      <c r="D38" s="56">
        <v>5382343.288480471</v>
      </c>
      <c r="E38" s="59"/>
    </row>
    <row r="39" spans="1:5" ht="12.75">
      <c r="A39" s="61">
        <v>5609</v>
      </c>
      <c r="B39" s="50" t="s">
        <v>49</v>
      </c>
      <c r="C39" s="19">
        <v>526</v>
      </c>
      <c r="D39" s="56">
        <v>9583196.586806692</v>
      </c>
      <c r="E39" s="59"/>
    </row>
    <row r="40" spans="1:5" ht="12.75">
      <c r="A40" s="61">
        <v>5611</v>
      </c>
      <c r="B40" s="50" t="s">
        <v>50</v>
      </c>
      <c r="C40" s="19">
        <v>106</v>
      </c>
      <c r="D40" s="56"/>
      <c r="E40" s="59"/>
    </row>
    <row r="41" spans="1:5" ht="12.75">
      <c r="A41" s="61">
        <v>5612</v>
      </c>
      <c r="B41" s="50" t="s">
        <v>51</v>
      </c>
      <c r="C41" s="19">
        <v>451</v>
      </c>
      <c r="D41" s="56">
        <v>8270429.931079748</v>
      </c>
      <c r="E41" s="59"/>
    </row>
    <row r="42" spans="1:5" ht="12.75">
      <c r="A42" s="61">
        <v>5706</v>
      </c>
      <c r="B42" s="50" t="s">
        <v>52</v>
      </c>
      <c r="C42" s="19">
        <v>204</v>
      </c>
      <c r="D42" s="56">
        <v>4069576.632753527</v>
      </c>
      <c r="E42" s="59"/>
    </row>
    <row r="43" spans="1:5" ht="12.75">
      <c r="A43" s="61">
        <v>6000</v>
      </c>
      <c r="B43" s="50" t="s">
        <v>53</v>
      </c>
      <c r="C43" s="19">
        <v>17253</v>
      </c>
      <c r="D43" s="56"/>
      <c r="E43" s="59"/>
    </row>
    <row r="44" spans="1:5" ht="12.75">
      <c r="A44" s="61">
        <v>6100</v>
      </c>
      <c r="B44" s="50" t="s">
        <v>54</v>
      </c>
      <c r="C44" s="19">
        <v>2970</v>
      </c>
      <c r="D44" s="56">
        <v>32031506.399737436</v>
      </c>
      <c r="E44" s="59"/>
    </row>
    <row r="45" spans="1:5" ht="12.75">
      <c r="A45" s="61">
        <v>6250</v>
      </c>
      <c r="B45" s="50" t="s">
        <v>55</v>
      </c>
      <c r="C45" s="19">
        <v>2188</v>
      </c>
      <c r="D45" s="56">
        <v>40433212.99638988</v>
      </c>
      <c r="E45" s="59"/>
    </row>
    <row r="46" spans="1:5" ht="12.75">
      <c r="A46" s="61">
        <v>6400</v>
      </c>
      <c r="B46" s="50" t="s">
        <v>56</v>
      </c>
      <c r="C46" s="19">
        <v>1951</v>
      </c>
      <c r="D46" s="56">
        <v>11683623.235969802</v>
      </c>
      <c r="E46" s="59"/>
    </row>
    <row r="47" spans="1:5" ht="12.75">
      <c r="A47" s="61">
        <v>6501</v>
      </c>
      <c r="B47" s="50" t="s">
        <v>57</v>
      </c>
      <c r="C47" s="19">
        <v>103</v>
      </c>
      <c r="D47" s="56"/>
      <c r="E47" s="59"/>
    </row>
    <row r="48" spans="1:5" ht="12.75">
      <c r="A48" s="61">
        <v>6506</v>
      </c>
      <c r="B48" s="50" t="s">
        <v>58</v>
      </c>
      <c r="C48" s="19">
        <v>171</v>
      </c>
      <c r="D48" s="56"/>
      <c r="E48" s="59"/>
    </row>
    <row r="49" spans="1:5" ht="12.75">
      <c r="A49" s="61">
        <v>6513</v>
      </c>
      <c r="B49" s="50" t="s">
        <v>59</v>
      </c>
      <c r="C49" s="19">
        <v>1009</v>
      </c>
      <c r="D49" s="56"/>
      <c r="E49" s="59"/>
    </row>
    <row r="50" spans="1:5" ht="12.75">
      <c r="A50" s="61">
        <v>6514</v>
      </c>
      <c r="B50" s="50" t="s">
        <v>60</v>
      </c>
      <c r="C50" s="19">
        <v>416</v>
      </c>
      <c r="D50" s="56"/>
      <c r="E50" s="59"/>
    </row>
    <row r="51" spans="1:5" ht="12.75">
      <c r="A51" s="61">
        <v>6601</v>
      </c>
      <c r="B51" s="50" t="s">
        <v>61</v>
      </c>
      <c r="C51" s="19">
        <v>385</v>
      </c>
      <c r="D51" s="56"/>
      <c r="E51" s="59"/>
    </row>
    <row r="52" spans="1:5" ht="12.75">
      <c r="A52" s="61">
        <v>6602</v>
      </c>
      <c r="B52" s="50" t="s">
        <v>62</v>
      </c>
      <c r="C52" s="19">
        <v>357</v>
      </c>
      <c r="D52" s="56">
        <v>4594683.295044305</v>
      </c>
      <c r="E52" s="59"/>
    </row>
    <row r="53" spans="1:5" ht="12.75">
      <c r="A53" s="61">
        <v>6607</v>
      </c>
      <c r="B53" s="50" t="s">
        <v>63</v>
      </c>
      <c r="C53" s="19">
        <v>403</v>
      </c>
      <c r="D53" s="56">
        <v>6563833.2786347205</v>
      </c>
      <c r="E53" s="59"/>
    </row>
    <row r="54" spans="1:5" ht="12.75">
      <c r="A54" s="61">
        <v>6609</v>
      </c>
      <c r="B54" s="50" t="s">
        <v>64</v>
      </c>
      <c r="C54" s="19">
        <v>261</v>
      </c>
      <c r="D54" s="56">
        <v>1575319.986872333</v>
      </c>
      <c r="E54" s="59"/>
    </row>
    <row r="55" spans="1:5" ht="12.75">
      <c r="A55" s="61">
        <v>6611</v>
      </c>
      <c r="B55" s="50" t="s">
        <v>65</v>
      </c>
      <c r="C55" s="19">
        <v>60</v>
      </c>
      <c r="D55" s="56"/>
      <c r="E55" s="59"/>
    </row>
    <row r="56" spans="1:5" ht="12.75">
      <c r="A56" s="61">
        <v>6612</v>
      </c>
      <c r="B56" s="50" t="s">
        <v>66</v>
      </c>
      <c r="C56" s="19">
        <v>681</v>
      </c>
      <c r="D56" s="56">
        <v>6170003.281916638</v>
      </c>
      <c r="E56" s="59"/>
    </row>
    <row r="57" spans="1:5" ht="12.75">
      <c r="A57" s="61">
        <v>6706</v>
      </c>
      <c r="B57" s="50" t="s">
        <v>67</v>
      </c>
      <c r="C57" s="19">
        <v>110</v>
      </c>
      <c r="D57" s="56"/>
      <c r="E57" s="59"/>
    </row>
    <row r="58" spans="1:5" ht="12.75">
      <c r="A58" s="61">
        <v>6709</v>
      </c>
      <c r="B58" s="50" t="s">
        <v>68</v>
      </c>
      <c r="C58" s="19">
        <v>479</v>
      </c>
      <c r="D58" s="56">
        <v>9189366.59008861</v>
      </c>
      <c r="E58" s="59"/>
    </row>
    <row r="59" spans="1:5" ht="12.75">
      <c r="A59" s="61">
        <v>7000</v>
      </c>
      <c r="B59" s="50" t="s">
        <v>69</v>
      </c>
      <c r="C59" s="19">
        <v>716</v>
      </c>
      <c r="D59" s="56">
        <v>4463406.62947161</v>
      </c>
      <c r="E59" s="59"/>
    </row>
    <row r="60" spans="1:5" ht="12.75">
      <c r="A60" s="61">
        <v>7300</v>
      </c>
      <c r="B60" s="50" t="s">
        <v>70</v>
      </c>
      <c r="C60" s="19">
        <v>5111</v>
      </c>
      <c r="D60" s="56"/>
      <c r="E60" s="59"/>
    </row>
    <row r="61" spans="1:5" ht="12.75">
      <c r="A61" s="61">
        <v>7502</v>
      </c>
      <c r="B61" s="50" t="s">
        <v>71</v>
      </c>
      <c r="C61" s="19">
        <v>701</v>
      </c>
      <c r="D61" s="56">
        <v>7876599.934361665</v>
      </c>
      <c r="E61" s="59"/>
    </row>
    <row r="62" spans="1:5" ht="12.75">
      <c r="A62" s="61">
        <v>7505</v>
      </c>
      <c r="B62" s="50" t="s">
        <v>72</v>
      </c>
      <c r="C62" s="19">
        <v>366</v>
      </c>
      <c r="D62" s="56"/>
      <c r="E62" s="59"/>
    </row>
    <row r="63" spans="1:5" ht="12.75">
      <c r="A63" s="61">
        <v>7509</v>
      </c>
      <c r="B63" s="50" t="s">
        <v>73</v>
      </c>
      <c r="C63" s="19">
        <v>146</v>
      </c>
      <c r="D63" s="56"/>
      <c r="E63" s="59"/>
    </row>
    <row r="64" spans="1:5" ht="12.75">
      <c r="A64" s="61">
        <v>7613</v>
      </c>
      <c r="B64" s="50" t="s">
        <v>74</v>
      </c>
      <c r="C64" s="19">
        <v>218</v>
      </c>
      <c r="D64" s="56">
        <v>6432556.613062026</v>
      </c>
      <c r="E64" s="59"/>
    </row>
    <row r="65" spans="1:5" ht="12.75">
      <c r="A65" s="61">
        <v>7617</v>
      </c>
      <c r="B65" s="50" t="s">
        <v>75</v>
      </c>
      <c r="C65" s="19">
        <v>450</v>
      </c>
      <c r="D65" s="56">
        <v>6563833.2786347205</v>
      </c>
      <c r="E65" s="59"/>
    </row>
    <row r="66" spans="1:5" ht="12.75">
      <c r="A66" s="61">
        <v>7620</v>
      </c>
      <c r="B66" s="50" t="s">
        <v>76</v>
      </c>
      <c r="C66" s="19">
        <v>4073</v>
      </c>
      <c r="D66" s="56"/>
      <c r="E66" s="59"/>
    </row>
    <row r="67" spans="1:5" ht="12.75">
      <c r="A67" s="61">
        <v>7708</v>
      </c>
      <c r="B67" s="50" t="s">
        <v>77</v>
      </c>
      <c r="C67" s="19">
        <v>2120</v>
      </c>
      <c r="D67" s="56">
        <v>27830653.101411216</v>
      </c>
      <c r="E67" s="59"/>
    </row>
    <row r="68" spans="1:5" ht="12.75">
      <c r="A68" s="61">
        <v>8000</v>
      </c>
      <c r="B68" s="50" t="s">
        <v>78</v>
      </c>
      <c r="C68" s="19">
        <v>4040</v>
      </c>
      <c r="D68" s="56">
        <v>50016409.58319657</v>
      </c>
      <c r="E68" s="59"/>
    </row>
    <row r="69" spans="1:5" ht="12.75">
      <c r="A69" s="61">
        <v>8200</v>
      </c>
      <c r="B69" s="50" t="s">
        <v>79</v>
      </c>
      <c r="C69" s="19">
        <v>7565</v>
      </c>
      <c r="D69" s="56"/>
      <c r="E69" s="59"/>
    </row>
    <row r="70" spans="1:5" ht="12.75">
      <c r="A70" s="61">
        <v>8508</v>
      </c>
      <c r="B70" s="50" t="s">
        <v>80</v>
      </c>
      <c r="C70" s="19">
        <v>488</v>
      </c>
      <c r="D70" s="56">
        <v>2494256.6458811937</v>
      </c>
      <c r="E70" s="59"/>
    </row>
    <row r="71" spans="1:5" ht="12.75">
      <c r="A71" s="61">
        <v>8509</v>
      </c>
      <c r="B71" s="50" t="s">
        <v>81</v>
      </c>
      <c r="C71" s="19">
        <v>466</v>
      </c>
      <c r="D71" s="56">
        <v>7614046.6032162765</v>
      </c>
      <c r="E71" s="59"/>
    </row>
    <row r="72" spans="1:5" ht="12.75">
      <c r="A72" s="61">
        <v>8610</v>
      </c>
      <c r="B72" s="50" t="s">
        <v>82</v>
      </c>
      <c r="C72" s="19">
        <v>171</v>
      </c>
      <c r="D72" s="56"/>
      <c r="E72" s="59"/>
    </row>
    <row r="73" spans="1:5" ht="12.75">
      <c r="A73" s="61">
        <v>8613</v>
      </c>
      <c r="B73" s="50" t="s">
        <v>83</v>
      </c>
      <c r="C73" s="19">
        <v>1741</v>
      </c>
      <c r="D73" s="56"/>
      <c r="E73" s="59"/>
    </row>
    <row r="74" spans="1:5" ht="12.75">
      <c r="A74" s="61">
        <v>8614</v>
      </c>
      <c r="B74" s="50" t="s">
        <v>84</v>
      </c>
      <c r="C74" s="19">
        <v>1547</v>
      </c>
      <c r="D74" s="56"/>
      <c r="E74" s="59"/>
    </row>
    <row r="75" spans="1:5" ht="12.75">
      <c r="A75" s="61">
        <v>8710</v>
      </c>
      <c r="B75" s="50" t="s">
        <v>85</v>
      </c>
      <c r="C75" s="19">
        <v>794</v>
      </c>
      <c r="D75" s="56"/>
      <c r="E75" s="59"/>
    </row>
    <row r="76" spans="1:5" ht="12.75">
      <c r="A76" s="61">
        <v>8716</v>
      </c>
      <c r="B76" s="50" t="s">
        <v>86</v>
      </c>
      <c r="C76" s="19">
        <v>2274</v>
      </c>
      <c r="D76" s="56"/>
      <c r="E76" s="59"/>
    </row>
    <row r="77" spans="1:5" ht="12.75">
      <c r="A77" s="61">
        <v>8717</v>
      </c>
      <c r="B77" s="50" t="s">
        <v>87</v>
      </c>
      <c r="C77" s="19">
        <v>1930</v>
      </c>
      <c r="D77" s="56"/>
      <c r="E77" s="59"/>
    </row>
    <row r="78" spans="1:5" ht="12.75">
      <c r="A78" s="61">
        <v>8719</v>
      </c>
      <c r="B78" s="50" t="s">
        <v>88</v>
      </c>
      <c r="C78" s="19">
        <v>379</v>
      </c>
      <c r="D78" s="56"/>
      <c r="E78" s="59"/>
    </row>
    <row r="79" spans="1:5" ht="12.75">
      <c r="A79" s="61">
        <v>8720</v>
      </c>
      <c r="B79" s="50" t="s">
        <v>89</v>
      </c>
      <c r="C79" s="19">
        <v>535</v>
      </c>
      <c r="D79" s="56"/>
      <c r="E79" s="59"/>
    </row>
    <row r="80" spans="1:5" ht="12.75">
      <c r="A80" s="61">
        <v>8721</v>
      </c>
      <c r="B80" s="50" t="s">
        <v>90</v>
      </c>
      <c r="C80" s="19">
        <v>972</v>
      </c>
      <c r="D80" s="56"/>
      <c r="E80" s="59"/>
    </row>
    <row r="81" spans="1:5" ht="13.5" thickBot="1">
      <c r="A81" s="61">
        <v>8722</v>
      </c>
      <c r="B81" s="51" t="s">
        <v>91</v>
      </c>
      <c r="C81" s="26">
        <v>576</v>
      </c>
      <c r="D81" s="57"/>
      <c r="E81" s="59"/>
    </row>
    <row r="82" spans="1:5" ht="12.75">
      <c r="A82" s="22">
        <v>9000</v>
      </c>
      <c r="B82" s="34" t="s">
        <v>92</v>
      </c>
      <c r="C82" s="35">
        <v>312872</v>
      </c>
      <c r="D82" s="58">
        <v>399999999.9999998</v>
      </c>
      <c r="E82" s="59"/>
    </row>
    <row r="83" ht="12.75">
      <c r="A83" s="59"/>
    </row>
    <row r="84" ht="12.75">
      <c r="A84" s="59"/>
    </row>
    <row r="85" ht="12.75">
      <c r="A85" s="59"/>
    </row>
    <row r="86" ht="12.75">
      <c r="A86" s="59"/>
    </row>
    <row r="87" ht="12.75">
      <c r="A87" s="59"/>
    </row>
    <row r="88" ht="12.75">
      <c r="A88" s="59"/>
    </row>
    <row r="89" ht="12.75">
      <c r="A89" s="59"/>
    </row>
    <row r="90" ht="12.75">
      <c r="A90" s="59"/>
    </row>
    <row r="91" ht="12.75">
      <c r="A91" s="59"/>
    </row>
    <row r="92" ht="12.75">
      <c r="A92" s="59"/>
    </row>
    <row r="93" ht="12.75">
      <c r="A93" s="59"/>
    </row>
    <row r="94" ht="12.75">
      <c r="A94" s="59"/>
    </row>
    <row r="95" ht="12.75">
      <c r="A95" s="59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&amp;R&amp;"Arial,Bold"&amp;12Aukaframlag 2008&amp;"Arial,Regular"&amp;10
Sbr.2. gr. reglna nr. 526 frá 29. maí 2008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r10hvk</dc:creator>
  <cp:keywords/>
  <dc:description/>
  <cp:lastModifiedBy>.</cp:lastModifiedBy>
  <cp:lastPrinted>2008-06-10T11:44:14Z</cp:lastPrinted>
  <dcterms:created xsi:type="dcterms:W3CDTF">2008-06-03T15:04:39Z</dcterms:created>
  <dcterms:modified xsi:type="dcterms:W3CDTF">2008-06-11T14:42:52Z</dcterms:modified>
  <cp:category/>
  <cp:version/>
  <cp:contentType/>
  <cp:contentStatus/>
</cp:coreProperties>
</file>